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muel/Desktop/PRESTCONTAS_VANESSA/0 Prestações de Contas EXCEL/INDAIATUBA/"/>
    </mc:Choice>
  </mc:AlternateContent>
  <xr:revisionPtr revIDLastSave="0" documentId="8_{5C56D626-484A-2F40-8997-E5A26CE00DDD}" xr6:coauthVersionLast="47" xr6:coauthVersionMax="47" xr10:uidLastSave="{00000000-0000-0000-0000-000000000000}"/>
  <bookViews>
    <workbookView xWindow="720" yWindow="1000" windowWidth="24540" windowHeight="14380" xr2:uid="{2AF1E3A7-8580-7743-AF1A-32BC6E644824}"/>
  </bookViews>
  <sheets>
    <sheet name="JANEIRO INDAIATUBA 2024" sheetId="1" r:id="rId1"/>
    <sheet name="FEVEREIRO INDAIATUBA 2024" sheetId="2" r:id="rId2"/>
    <sheet name="MARÇO INDAIATUBA 2024" sheetId="3" r:id="rId3"/>
    <sheet name="ABRIL INDAIATUBA 2024" sheetId="4" r:id="rId4"/>
    <sheet name="JUNHO INDAIATUBA 2024" sheetId="5" r:id="rId5"/>
  </sheets>
  <definedNames>
    <definedName name="_xlnm.Print_Area" localSheetId="3">'ABRIL INDAIATUBA 2024'!$A$1:$I$67</definedName>
    <definedName name="_xlnm.Print_Area" localSheetId="1">'FEVEREIRO INDAIATUBA 2024'!$A$1:$I$70</definedName>
    <definedName name="_xlnm.Print_Area" localSheetId="0">'JANEIRO INDAIATUBA 2024'!$A$1:$I$69</definedName>
    <definedName name="_xlnm.Print_Area" localSheetId="4">'JUNHO INDAIATUBA 2024'!$A$1:$I$79</definedName>
    <definedName name="_xlnm.Print_Area" localSheetId="2">'MARÇO INDAIATUBA 2024'!$A$1:$I$64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5" l="1"/>
  <c r="I16" i="5"/>
  <c r="I17" i="5"/>
  <c r="I18" i="5"/>
  <c r="I19" i="5"/>
  <c r="G20" i="5"/>
  <c r="I20" i="5" s="1"/>
  <c r="G21" i="5"/>
  <c r="I21" i="5" s="1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G45" i="5"/>
  <c r="I45" i="5" s="1"/>
  <c r="H45" i="5"/>
  <c r="G53" i="5"/>
  <c r="I53" i="5" s="1"/>
  <c r="H53" i="5"/>
  <c r="G54" i="5"/>
  <c r="I54" i="5" s="1"/>
  <c r="H54" i="5"/>
  <c r="G55" i="5"/>
  <c r="H55" i="5"/>
  <c r="I55" i="5"/>
  <c r="G56" i="5"/>
  <c r="I56" i="5" s="1"/>
  <c r="H56" i="5"/>
  <c r="G57" i="5"/>
  <c r="I57" i="5" s="1"/>
  <c r="H57" i="5"/>
  <c r="G58" i="5"/>
  <c r="I58" i="5" s="1"/>
  <c r="H58" i="5"/>
  <c r="G59" i="5"/>
  <c r="H59" i="5"/>
  <c r="I59" i="5" s="1"/>
  <c r="G60" i="5"/>
  <c r="H60" i="5"/>
  <c r="I60" i="5"/>
  <c r="G61" i="5"/>
  <c r="I61" i="5" s="1"/>
  <c r="H61" i="5"/>
  <c r="H63" i="5" s="1"/>
  <c r="G62" i="5"/>
  <c r="G63" i="5" s="1"/>
  <c r="H62" i="5"/>
  <c r="I65" i="5"/>
  <c r="I66" i="5"/>
  <c r="I67" i="5"/>
  <c r="G75" i="5"/>
  <c r="H75" i="5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G33" i="4"/>
  <c r="I33" i="4" s="1"/>
  <c r="H33" i="4"/>
  <c r="G41" i="4"/>
  <c r="H41" i="4"/>
  <c r="I41" i="4"/>
  <c r="J41" i="4"/>
  <c r="G42" i="4"/>
  <c r="J42" i="4" s="1"/>
  <c r="H42" i="4"/>
  <c r="I42" i="4" s="1"/>
  <c r="G43" i="4"/>
  <c r="J43" i="4" s="1"/>
  <c r="H43" i="4"/>
  <c r="G44" i="4"/>
  <c r="J44" i="4" s="1"/>
  <c r="H44" i="4"/>
  <c r="G45" i="4"/>
  <c r="J45" i="4" s="1"/>
  <c r="H45" i="4"/>
  <c r="G46" i="4"/>
  <c r="J46" i="4" s="1"/>
  <c r="H46" i="4"/>
  <c r="G47" i="4"/>
  <c r="J47" i="4" s="1"/>
  <c r="H47" i="4"/>
  <c r="G48" i="4"/>
  <c r="J48" i="4" s="1"/>
  <c r="H48" i="4"/>
  <c r="G49" i="4"/>
  <c r="J49" i="4" s="1"/>
  <c r="H49" i="4"/>
  <c r="G50" i="4"/>
  <c r="J50" i="4" s="1"/>
  <c r="H50" i="4"/>
  <c r="H51" i="4" s="1"/>
  <c r="I53" i="4"/>
  <c r="I54" i="4"/>
  <c r="I55" i="4"/>
  <c r="G63" i="4"/>
  <c r="H63" i="4"/>
  <c r="I15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G30" i="3"/>
  <c r="H30" i="3"/>
  <c r="I30" i="3"/>
  <c r="G38" i="3"/>
  <c r="I38" i="3" s="1"/>
  <c r="H38" i="3"/>
  <c r="G39" i="3"/>
  <c r="I39" i="3" s="1"/>
  <c r="H39" i="3"/>
  <c r="G40" i="3"/>
  <c r="I40" i="3" s="1"/>
  <c r="H40" i="3"/>
  <c r="G41" i="3"/>
  <c r="I41" i="3" s="1"/>
  <c r="H41" i="3"/>
  <c r="G42" i="3"/>
  <c r="I42" i="3" s="1"/>
  <c r="H42" i="3"/>
  <c r="G43" i="3"/>
  <c r="I43" i="3" s="1"/>
  <c r="H43" i="3"/>
  <c r="G44" i="3"/>
  <c r="I44" i="3" s="1"/>
  <c r="H44" i="3"/>
  <c r="G45" i="3"/>
  <c r="I45" i="3" s="1"/>
  <c r="H45" i="3"/>
  <c r="G46" i="3"/>
  <c r="I46" i="3" s="1"/>
  <c r="H46" i="3"/>
  <c r="G47" i="3"/>
  <c r="J47" i="3" s="1"/>
  <c r="H47" i="3"/>
  <c r="H48" i="3"/>
  <c r="I50" i="3"/>
  <c r="I51" i="3"/>
  <c r="I52" i="3"/>
  <c r="G60" i="3"/>
  <c r="H60" i="3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G36" i="2"/>
  <c r="I36" i="2" s="1"/>
  <c r="H36" i="2"/>
  <c r="G44" i="2"/>
  <c r="I44" i="2" s="1"/>
  <c r="H44" i="2"/>
  <c r="G45" i="2"/>
  <c r="I45" i="2" s="1"/>
  <c r="H45" i="2"/>
  <c r="G46" i="2"/>
  <c r="I46" i="2" s="1"/>
  <c r="H46" i="2"/>
  <c r="G47" i="2"/>
  <c r="I47" i="2" s="1"/>
  <c r="H47" i="2"/>
  <c r="G48" i="2"/>
  <c r="I48" i="2" s="1"/>
  <c r="H48" i="2"/>
  <c r="G49" i="2"/>
  <c r="I49" i="2" s="1"/>
  <c r="H49" i="2"/>
  <c r="G50" i="2"/>
  <c r="I50" i="2" s="1"/>
  <c r="H50" i="2"/>
  <c r="G51" i="2"/>
  <c r="I51" i="2" s="1"/>
  <c r="H51" i="2"/>
  <c r="G52" i="2"/>
  <c r="I52" i="2" s="1"/>
  <c r="H52" i="2"/>
  <c r="H54" i="2" s="1"/>
  <c r="G53" i="2"/>
  <c r="J53" i="2" s="1"/>
  <c r="H53" i="2"/>
  <c r="I56" i="2"/>
  <c r="I57" i="2"/>
  <c r="I58" i="2"/>
  <c r="G66" i="2"/>
  <c r="H66" i="2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G36" i="1"/>
  <c r="I36" i="1" s="1"/>
  <c r="H36" i="1"/>
  <c r="G43" i="1"/>
  <c r="I43" i="1" s="1"/>
  <c r="H43" i="1"/>
  <c r="G44" i="1"/>
  <c r="I44" i="1" s="1"/>
  <c r="H44" i="1"/>
  <c r="H53" i="1" s="1"/>
  <c r="G45" i="1"/>
  <c r="I45" i="1" s="1"/>
  <c r="H45" i="1"/>
  <c r="G46" i="1"/>
  <c r="I46" i="1" s="1"/>
  <c r="H46" i="1"/>
  <c r="G47" i="1"/>
  <c r="I47" i="1" s="1"/>
  <c r="H47" i="1"/>
  <c r="G48" i="1"/>
  <c r="I48" i="1" s="1"/>
  <c r="H48" i="1"/>
  <c r="G49" i="1"/>
  <c r="I49" i="1" s="1"/>
  <c r="H49" i="1"/>
  <c r="G50" i="1"/>
  <c r="I50" i="1" s="1"/>
  <c r="H50" i="1"/>
  <c r="G51" i="1"/>
  <c r="I51" i="1" s="1"/>
  <c r="H51" i="1"/>
  <c r="G52" i="1"/>
  <c r="J52" i="1" s="1"/>
  <c r="H52" i="1"/>
  <c r="I55" i="1"/>
  <c r="I56" i="1"/>
  <c r="I57" i="1"/>
  <c r="G65" i="1"/>
  <c r="H65" i="1"/>
  <c r="I48" i="3" l="1"/>
  <c r="I53" i="1"/>
  <c r="I54" i="2"/>
  <c r="I63" i="5"/>
  <c r="I49" i="4"/>
  <c r="I48" i="4"/>
  <c r="I47" i="4"/>
  <c r="I46" i="4"/>
  <c r="I45" i="4"/>
  <c r="I44" i="4"/>
  <c r="I43" i="4"/>
  <c r="I51" i="4" s="1"/>
  <c r="J51" i="1"/>
  <c r="J49" i="1"/>
  <c r="J46" i="1"/>
  <c r="J43" i="1"/>
  <c r="G54" i="2"/>
  <c r="J54" i="2" s="1"/>
  <c r="J52" i="2"/>
  <c r="J51" i="2"/>
  <c r="J50" i="2"/>
  <c r="J49" i="2"/>
  <c r="J48" i="2"/>
  <c r="J47" i="2"/>
  <c r="J46" i="2"/>
  <c r="J45" i="2"/>
  <c r="J44" i="2"/>
  <c r="G48" i="3"/>
  <c r="J48" i="3" s="1"/>
  <c r="J46" i="3"/>
  <c r="J45" i="3"/>
  <c r="J44" i="3"/>
  <c r="J43" i="3"/>
  <c r="J42" i="3"/>
  <c r="J41" i="3"/>
  <c r="J40" i="3"/>
  <c r="J39" i="3"/>
  <c r="J38" i="3"/>
  <c r="G53" i="1"/>
  <c r="J53" i="1" s="1"/>
  <c r="J50" i="1"/>
  <c r="J48" i="1"/>
  <c r="J47" i="1"/>
  <c r="J45" i="1"/>
  <c r="J44" i="1"/>
  <c r="G51" i="4"/>
  <c r="J51" i="4" s="1"/>
</calcChain>
</file>

<file path=xl/sharedStrings.xml><?xml version="1.0" encoding="utf-8"?>
<sst xmlns="http://schemas.openxmlformats.org/spreadsheetml/2006/main" count="669" uniqueCount="183">
  <si>
    <t xml:space="preserve"> Presidente - Associação Mata Ciliar</t>
  </si>
  <si>
    <t xml:space="preserve">        JORGE BELLIX DE CAMPOS</t>
  </si>
  <si>
    <t>INDAIATUBA  - JANEIRO 2024</t>
  </si>
  <si>
    <t>Total Geral mensal</t>
  </si>
  <si>
    <t>código 10  - Provisão 13º</t>
  </si>
  <si>
    <t>código 9  - FGTS</t>
  </si>
  <si>
    <t>código 8  - INSS</t>
  </si>
  <si>
    <t>código 7  - Combustível</t>
  </si>
  <si>
    <t>código 6  - Tarifas Publicas</t>
  </si>
  <si>
    <t>código 5  - Alimentação Equipe</t>
  </si>
  <si>
    <t>código 4  - Pedágio</t>
  </si>
  <si>
    <t>código 3  - Outros Serviços de Terceiros</t>
  </si>
  <si>
    <t>código 2 - Alimentação</t>
  </si>
  <si>
    <t>código 1 - Recursos Humanos</t>
  </si>
  <si>
    <t>TOTAL</t>
  </si>
  <si>
    <t>AMC</t>
  </si>
  <si>
    <t>PM Indaiatuba</t>
  </si>
  <si>
    <t>RESUMO DAS DEPESAS</t>
  </si>
  <si>
    <t>Pedagio</t>
  </si>
  <si>
    <t>SEM PARAR INSTITUIÇÃO DE PAGAMENTO LDA</t>
  </si>
  <si>
    <t>NFs</t>
  </si>
  <si>
    <t>2429517974</t>
  </si>
  <si>
    <t>Rec. Humanos</t>
  </si>
  <si>
    <t>Instituto Nacional de Seguro Social - INSS</t>
  </si>
  <si>
    <t>GUIA</t>
  </si>
  <si>
    <t>PROVISÃO DÉCIMO TERCEIRO</t>
  </si>
  <si>
    <t>PROVISÃO</t>
  </si>
  <si>
    <t>PROVISÃO FGTS</t>
  </si>
  <si>
    <r>
      <t xml:space="preserve">Vitoria Lorene                 </t>
    </r>
    <r>
      <rPr>
        <b/>
        <sz val="12"/>
        <rFont val="Arial"/>
        <family val="2"/>
      </rPr>
      <t xml:space="preserve">Tratador de Animal   </t>
    </r>
    <r>
      <rPr>
        <sz val="12"/>
        <rFont val="Arial"/>
        <family val="2"/>
      </rPr>
      <t xml:space="preserve">                </t>
    </r>
    <r>
      <rPr>
        <b/>
        <sz val="12"/>
        <rFont val="Arial"/>
        <family val="2"/>
      </rPr>
      <t xml:space="preserve">  </t>
    </r>
  </si>
  <si>
    <t>Recibo</t>
  </si>
  <si>
    <r>
      <t xml:space="preserve">Adriano dos Santos Bandeira                             </t>
    </r>
    <r>
      <rPr>
        <b/>
        <sz val="12"/>
        <rFont val="Arial"/>
        <family val="2"/>
      </rPr>
      <t xml:space="preserve">Tratador de Animal   </t>
    </r>
    <r>
      <rPr>
        <sz val="12"/>
        <rFont val="Arial"/>
        <family val="2"/>
      </rPr>
      <t xml:space="preserve">                </t>
    </r>
    <r>
      <rPr>
        <b/>
        <sz val="12"/>
        <rFont val="Arial"/>
        <family val="2"/>
      </rPr>
      <t xml:space="preserve">INSS: 145,20  FGTS: 145,23        </t>
    </r>
  </si>
  <si>
    <t>Combustivel</t>
  </si>
  <si>
    <t>Auto Posto Jardim Triunfo Ltda</t>
  </si>
  <si>
    <t>Cupom Fiscal</t>
  </si>
  <si>
    <t>20100</t>
  </si>
  <si>
    <t>Alimentação Equip.</t>
  </si>
  <si>
    <t>Pao Doro Paes e Doces Ltda</t>
  </si>
  <si>
    <t>62564</t>
  </si>
  <si>
    <t>Brothers Picanharia e Restaurante Ltda Me</t>
  </si>
  <si>
    <t>38377</t>
  </si>
  <si>
    <t>Emporio Tavolaro</t>
  </si>
  <si>
    <t>40235</t>
  </si>
  <si>
    <t>Fabio Vilella de Morais - Me</t>
  </si>
  <si>
    <t>94887</t>
  </si>
  <si>
    <t>62238</t>
  </si>
  <si>
    <t>94882</t>
  </si>
  <si>
    <t>Via Verde Posto de Serviços Ltda</t>
  </si>
  <si>
    <t>9453</t>
  </si>
  <si>
    <t>Outros Serviços</t>
  </si>
  <si>
    <t>Keila Rodrigues Silva</t>
  </si>
  <si>
    <t>NFS-e</t>
  </si>
  <si>
    <t>30</t>
  </si>
  <si>
    <t>Intercard Serviços Médicos Ltda</t>
  </si>
  <si>
    <t>52451</t>
  </si>
  <si>
    <t>Tarifa Publica</t>
  </si>
  <si>
    <t>Dae Jundiai</t>
  </si>
  <si>
    <t>FATURA</t>
  </si>
  <si>
    <t>2024643636816-1</t>
  </si>
  <si>
    <t>Alimentação</t>
  </si>
  <si>
    <t>Paulo Sergio Padovani</t>
  </si>
  <si>
    <t>DANFE</t>
  </si>
  <si>
    <t>124</t>
  </si>
  <si>
    <t>Alta Distribuidora de Aves Ltda</t>
  </si>
  <si>
    <t>399372</t>
  </si>
  <si>
    <t>Nutri Jundiai Comercio de Produtos Agropecuarios Ltda</t>
  </si>
  <si>
    <t>9073</t>
  </si>
  <si>
    <t>123</t>
  </si>
  <si>
    <t>PRFEITURA</t>
  </si>
  <si>
    <t>Código</t>
  </si>
  <si>
    <t>Natureza da despesa</t>
  </si>
  <si>
    <t>Razão Social</t>
  </si>
  <si>
    <t xml:space="preserve">Tipo do documento                                                                         (Nota Fiscal, Recibo) </t>
  </si>
  <si>
    <t>Nº Doc.</t>
  </si>
  <si>
    <t>Data do Documento</t>
  </si>
  <si>
    <t>Valor Total do Convênio</t>
  </si>
  <si>
    <t>Jorge Bellix de Campos</t>
  </si>
  <si>
    <t>Responsável pela entidade</t>
  </si>
  <si>
    <t>Rua 15 de Novembro 195, Pedreira SP CEP 13920-000</t>
  </si>
  <si>
    <t>Endereço e CEP</t>
  </si>
  <si>
    <t>61.056.933/0001-95</t>
  </si>
  <si>
    <t>CNPJ</t>
  </si>
  <si>
    <t>Exercício</t>
  </si>
  <si>
    <t>Realização de Ações Conjuntas para Conservação e Preservação Ambiental</t>
  </si>
  <si>
    <t>Objeto</t>
  </si>
  <si>
    <t>Lei Autorizada</t>
  </si>
  <si>
    <t>Termo de Fomento nº615/2021</t>
  </si>
  <si>
    <t>Tipo de concessão (*)</t>
  </si>
  <si>
    <t>Prefeitura Municipal de Indaiatuba</t>
  </si>
  <si>
    <t>Orgão concessor</t>
  </si>
  <si>
    <t xml:space="preserve">   JANEIRO/2024</t>
  </si>
  <si>
    <t xml:space="preserve">RELAÇÃO DOS GASTOS                                                                  </t>
  </si>
  <si>
    <t>INDAIATUBA  - FEVEREIRO 2024</t>
  </si>
  <si>
    <t>579034773</t>
  </si>
  <si>
    <r>
      <t xml:space="preserve">Vitoria Lorene                           </t>
    </r>
    <r>
      <rPr>
        <b/>
        <sz val="12"/>
        <rFont val="Arial"/>
        <family val="2"/>
      </rPr>
      <t xml:space="preserve">Tratador de Animal   </t>
    </r>
    <r>
      <rPr>
        <sz val="12"/>
        <rFont val="Arial"/>
        <family val="2"/>
      </rPr>
      <t xml:space="preserve">                </t>
    </r>
    <r>
      <rPr>
        <b/>
        <sz val="12"/>
        <rFont val="Arial"/>
        <family val="2"/>
      </rPr>
      <t xml:space="preserve">      INSS: 125,97   FGTS: 130,80  </t>
    </r>
  </si>
  <si>
    <r>
      <t xml:space="preserve">Adriano dos Santos Bandeira                             </t>
    </r>
    <r>
      <rPr>
        <b/>
        <sz val="12"/>
        <rFont val="Arial"/>
        <family val="2"/>
      </rPr>
      <t xml:space="preserve">Tratador de Animal   </t>
    </r>
    <r>
      <rPr>
        <sz val="12"/>
        <rFont val="Arial"/>
        <family val="2"/>
      </rPr>
      <t xml:space="preserve">                          </t>
    </r>
    <r>
      <rPr>
        <b/>
        <sz val="12"/>
        <rFont val="Arial"/>
        <family val="2"/>
      </rPr>
      <t xml:space="preserve">INSS: 152,00  FGTS: 153,95       </t>
    </r>
  </si>
  <si>
    <t>20279</t>
  </si>
  <si>
    <t>Auto Posto Parque da Uva de jundiai Ltda</t>
  </si>
  <si>
    <t>365759</t>
  </si>
  <si>
    <t>95103</t>
  </si>
  <si>
    <t>95087</t>
  </si>
  <si>
    <t>95092</t>
  </si>
  <si>
    <t>94994</t>
  </si>
  <si>
    <t>95031</t>
  </si>
  <si>
    <t>9632</t>
  </si>
  <si>
    <t>Marcelo Teixeira Jardim</t>
  </si>
  <si>
    <t>Libra Comercio e Soluções em Balanças Ltda</t>
  </si>
  <si>
    <t>933</t>
  </si>
  <si>
    <t>974</t>
  </si>
  <si>
    <t>53134</t>
  </si>
  <si>
    <t>2024644823764-1</t>
  </si>
  <si>
    <t>137</t>
  </si>
  <si>
    <t xml:space="preserve">   FEVEREIRO/2024</t>
  </si>
  <si>
    <t>INDAIATUBA  - MARÇO 2024</t>
  </si>
  <si>
    <t>583156845</t>
  </si>
  <si>
    <t>Souza e Ribeiro Comercio de Alimentos Ltda</t>
  </si>
  <si>
    <t>4644</t>
  </si>
  <si>
    <t>Pão D'oro Paes e Doces Delivery Ltda</t>
  </si>
  <si>
    <t>152249</t>
  </si>
  <si>
    <t>95237</t>
  </si>
  <si>
    <t>4680</t>
  </si>
  <si>
    <t>Pimenta Verde Alimentos Ltda</t>
  </si>
  <si>
    <t>127025</t>
  </si>
  <si>
    <t>47466</t>
  </si>
  <si>
    <t>2024645796441-64</t>
  </si>
  <si>
    <t>150</t>
  </si>
  <si>
    <t>157</t>
  </si>
  <si>
    <t xml:space="preserve">   MARÇO/2024</t>
  </si>
  <si>
    <t>INDAIATUBA  - ABRIL 2024</t>
  </si>
  <si>
    <t>2486452354</t>
  </si>
  <si>
    <r>
      <t xml:space="preserve">Vitoria Lorene                                                </t>
    </r>
    <r>
      <rPr>
        <b/>
        <sz val="12"/>
        <rFont val="Arial"/>
        <family val="2"/>
      </rPr>
      <t xml:space="preserve">Tratador de Animal   </t>
    </r>
    <r>
      <rPr>
        <sz val="12"/>
        <rFont val="Arial"/>
        <family val="2"/>
      </rPr>
      <t xml:space="preserve">                              </t>
    </r>
    <r>
      <rPr>
        <b/>
        <sz val="12"/>
        <rFont val="Arial"/>
        <family val="2"/>
      </rPr>
      <t xml:space="preserve">      INSS: 125,97   FGTS: 130,80  </t>
    </r>
  </si>
  <si>
    <t>Combustível</t>
  </si>
  <si>
    <t>9799</t>
  </si>
  <si>
    <t>20612</t>
  </si>
  <si>
    <t>4947</t>
  </si>
  <si>
    <t>4966</t>
  </si>
  <si>
    <t>95649</t>
  </si>
  <si>
    <t>4955</t>
  </si>
  <si>
    <t>95749</t>
  </si>
  <si>
    <t>Libra Comercio e Soluções Em Balanças Ltda</t>
  </si>
  <si>
    <t>1037</t>
  </si>
  <si>
    <t>54711</t>
  </si>
  <si>
    <t>2024647971671-35</t>
  </si>
  <si>
    <t>178</t>
  </si>
  <si>
    <t>167</t>
  </si>
  <si>
    <t xml:space="preserve">   ABRIL/2024</t>
  </si>
  <si>
    <t>INDAIATUBA  - JUNHO 2024</t>
  </si>
  <si>
    <t>24131935250</t>
  </si>
  <si>
    <r>
      <t xml:space="preserve">Vitoria Lorene                                               </t>
    </r>
    <r>
      <rPr>
        <b/>
        <sz val="12"/>
        <rFont val="Arial"/>
        <family val="2"/>
      </rPr>
      <t>FGTS</t>
    </r>
  </si>
  <si>
    <r>
      <t xml:space="preserve">Vitoria Lorene                                               </t>
    </r>
    <r>
      <rPr>
        <b/>
        <sz val="12"/>
        <rFont val="Arial"/>
        <family val="2"/>
      </rPr>
      <t xml:space="preserve"> RESCISÃO</t>
    </r>
  </si>
  <si>
    <t>10099</t>
  </si>
  <si>
    <t>Fabio Vilella de Moraes - ME</t>
  </si>
  <si>
    <t>96783</t>
  </si>
  <si>
    <t>5763</t>
  </si>
  <si>
    <t>5816</t>
  </si>
  <si>
    <t>Brothers Picanharia e Restaurante</t>
  </si>
  <si>
    <t>41416</t>
  </si>
  <si>
    <t>41417</t>
  </si>
  <si>
    <t>798193</t>
  </si>
  <si>
    <t>Restaurante Laço de Ouro de Itatiba Ltda</t>
  </si>
  <si>
    <t>11701</t>
  </si>
  <si>
    <t>5834</t>
  </si>
  <si>
    <t>Liliana Aparecida Cologni Ltda</t>
  </si>
  <si>
    <t>7982</t>
  </si>
  <si>
    <t>Green Pet Veterinaria Ltda</t>
  </si>
  <si>
    <t>32192</t>
  </si>
  <si>
    <t>Gasparini Contabilidade Ltda</t>
  </si>
  <si>
    <t>21151</t>
  </si>
  <si>
    <t>Delort Diagnóstico Veterinário</t>
  </si>
  <si>
    <t>2216</t>
  </si>
  <si>
    <t>Anderson Coutinho da Silva Serviços</t>
  </si>
  <si>
    <t>237</t>
  </si>
  <si>
    <t>55460</t>
  </si>
  <si>
    <t>56183</t>
  </si>
  <si>
    <t>CPFL Energia</t>
  </si>
  <si>
    <t>143986855</t>
  </si>
  <si>
    <t>144008087</t>
  </si>
  <si>
    <t>TIM S.A</t>
  </si>
  <si>
    <t>5220959796</t>
  </si>
  <si>
    <t>5220968502</t>
  </si>
  <si>
    <t>210</t>
  </si>
  <si>
    <t>209</t>
  </si>
  <si>
    <t>201</t>
  </si>
  <si>
    <t xml:space="preserve">   JUNHO/2024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</si>
</sst>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;@"/>
    <numFmt numFmtId="165" formatCode="&quot;R$ &quot;#,##0.00_);[Red]\(&quot;R$ &quot;#,##0.00\)"/>
    <numFmt numFmtId="166" formatCode="000000000000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sz val="12"/>
      <color theme="1" tint="4.9989318521683403E-2"/>
      <name val="Arial"/>
      <family val="2"/>
    </font>
    <font>
      <sz val="12"/>
      <name val="Calibri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14" fontId="2" fillId="0" borderId="0" xfId="0" applyNumberFormat="1" applyFont="1" applyAlignment="1">
      <alignment horizontal="left" vertical="center" wrapText="1"/>
    </xf>
    <xf numFmtId="14" fontId="2" fillId="0" borderId="0" xfId="0" applyNumberFormat="1" applyFont="1" applyAlignment="1">
      <alignment horizontal="left" vertical="center" wrapText="1"/>
    </xf>
    <xf numFmtId="4" fontId="2" fillId="0" borderId="1" xfId="0" applyNumberFormat="1" applyFont="1" applyBorder="1" applyAlignment="1">
      <alignment vertical="center"/>
    </xf>
    <xf numFmtId="43" fontId="2" fillId="0" borderId="1" xfId="1" applyFont="1" applyBorder="1" applyAlignment="1">
      <alignment vertical="center"/>
    </xf>
    <xf numFmtId="0" fontId="4" fillId="0" borderId="2" xfId="0" applyFont="1" applyBorder="1"/>
    <xf numFmtId="14" fontId="2" fillId="0" borderId="2" xfId="0" applyNumberFormat="1" applyFont="1" applyBorder="1" applyAlignment="1">
      <alignment horizontal="left" vertical="center" wrapText="1"/>
    </xf>
    <xf numFmtId="14" fontId="2" fillId="0" borderId="3" xfId="0" applyNumberFormat="1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14" fontId="2" fillId="0" borderId="4" xfId="0" applyNumberFormat="1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left" vertical="center" wrapText="1"/>
    </xf>
    <xf numFmtId="4" fontId="2" fillId="0" borderId="6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/>
    </xf>
    <xf numFmtId="14" fontId="2" fillId="0" borderId="6" xfId="0" applyNumberFormat="1" applyFont="1" applyBorder="1" applyAlignment="1">
      <alignment horizontal="left" vertical="center"/>
    </xf>
    <xf numFmtId="14" fontId="2" fillId="0" borderId="4" xfId="0" applyNumberFormat="1" applyFont="1" applyBorder="1" applyAlignment="1">
      <alignment horizontal="left" vertical="center"/>
    </xf>
    <xf numFmtId="14" fontId="2" fillId="0" borderId="5" xfId="0" applyNumberFormat="1" applyFont="1" applyBorder="1" applyAlignment="1">
      <alignment horizontal="left" vertical="center"/>
    </xf>
    <xf numFmtId="4" fontId="0" fillId="0" borderId="0" xfId="0" applyNumberFormat="1"/>
    <xf numFmtId="4" fontId="2" fillId="0" borderId="0" xfId="0" applyNumberFormat="1" applyFont="1" applyAlignment="1">
      <alignment vertical="center"/>
    </xf>
    <xf numFmtId="0" fontId="4" fillId="0" borderId="0" xfId="0" applyFont="1"/>
    <xf numFmtId="4" fontId="4" fillId="0" borderId="0" xfId="0" applyNumberFormat="1" applyFont="1"/>
    <xf numFmtId="14" fontId="2" fillId="0" borderId="0" xfId="0" applyNumberFormat="1" applyFont="1" applyAlignment="1">
      <alignment horizontal="left" vertical="center"/>
    </xf>
    <xf numFmtId="0" fontId="4" fillId="0" borderId="6" xfId="0" applyFont="1" applyBorder="1"/>
    <xf numFmtId="0" fontId="4" fillId="0" borderId="4" xfId="0" applyFont="1" applyBorder="1"/>
    <xf numFmtId="14" fontId="2" fillId="0" borderId="4" xfId="0" applyNumberFormat="1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 wrapText="1"/>
    </xf>
    <xf numFmtId="4" fontId="2" fillId="0" borderId="4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vertical="center"/>
    </xf>
    <xf numFmtId="14" fontId="2" fillId="0" borderId="4" xfId="0" applyNumberFormat="1" applyFont="1" applyBorder="1" applyAlignment="1">
      <alignment vertical="center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14" fontId="0" fillId="0" borderId="0" xfId="0" applyNumberFormat="1"/>
    <xf numFmtId="4" fontId="4" fillId="3" borderId="10" xfId="0" applyNumberFormat="1" applyFont="1" applyFill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7" fontId="4" fillId="0" borderId="12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textRotation="90"/>
    </xf>
    <xf numFmtId="0" fontId="2" fillId="0" borderId="15" xfId="0" applyFont="1" applyBorder="1" applyAlignment="1">
      <alignment horizontal="center" vertical="center" textRotation="90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textRotation="90" wrapText="1"/>
    </xf>
    <xf numFmtId="0" fontId="6" fillId="0" borderId="18" xfId="0" applyFont="1" applyBorder="1"/>
    <xf numFmtId="0" fontId="2" fillId="0" borderId="0" xfId="0" applyFont="1" applyAlignment="1">
      <alignment horizontal="center" vertical="center" wrapText="1"/>
    </xf>
    <xf numFmtId="165" fontId="2" fillId="0" borderId="0" xfId="0" applyNumberFormat="1" applyFont="1" applyAlignment="1">
      <alignment horizontal="left" vertical="center" wrapText="1"/>
    </xf>
    <xf numFmtId="0" fontId="4" fillId="0" borderId="1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4" fillId="0" borderId="19" xfId="0" applyFont="1" applyBorder="1"/>
    <xf numFmtId="0" fontId="2" fillId="0" borderId="20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17" fontId="2" fillId="0" borderId="18" xfId="0" applyNumberFormat="1" applyFont="1" applyBorder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 wrapText="1"/>
    </xf>
    <xf numFmtId="17" fontId="2" fillId="0" borderId="19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166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2</xdr:col>
      <xdr:colOff>342900</xdr:colOff>
      <xdr:row>1</xdr:row>
      <xdr:rowOff>180975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82447346-A7D5-074B-B7E7-F4BE5F573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689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2</xdr:col>
      <xdr:colOff>342900</xdr:colOff>
      <xdr:row>1</xdr:row>
      <xdr:rowOff>180975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78A8973A-AE1E-D340-B8C3-ACAE52143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689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2</xdr:col>
      <xdr:colOff>342900</xdr:colOff>
      <xdr:row>1</xdr:row>
      <xdr:rowOff>180975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A22CC77E-23C6-0043-AEC9-FF0129453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689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2</xdr:col>
      <xdr:colOff>342900</xdr:colOff>
      <xdr:row>1</xdr:row>
      <xdr:rowOff>180975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9548B82F-EA37-FC48-88D3-B9B4EF418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689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2</xdr:col>
      <xdr:colOff>342900</xdr:colOff>
      <xdr:row>1</xdr:row>
      <xdr:rowOff>180975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A94679C3-A811-094D-817D-92AB2AC99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689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24543-FE96-9846-9FA4-3F36B6B35F54}">
  <sheetPr>
    <pageSetUpPr fitToPage="1"/>
  </sheetPr>
  <dimension ref="A1:M69"/>
  <sheetViews>
    <sheetView tabSelected="1" topLeftCell="A19" zoomScale="85" zoomScaleNormal="85" workbookViewId="0">
      <selection sqref="A1:I79"/>
    </sheetView>
  </sheetViews>
  <sheetFormatPr baseColWidth="10" defaultColWidth="8.83203125" defaultRowHeight="15" x14ac:dyDescent="0.2"/>
  <cols>
    <col min="1" max="1" width="15.6640625" customWidth="1"/>
    <col min="4" max="4" width="50" customWidth="1"/>
    <col min="5" max="5" width="21" customWidth="1"/>
    <col min="7" max="7" width="13.83203125" customWidth="1"/>
    <col min="9" max="9" width="12" customWidth="1"/>
    <col min="10" max="10" width="19.1640625" customWidth="1"/>
  </cols>
  <sheetData>
    <row r="1" spans="1:10" ht="16" x14ac:dyDescent="0.2">
      <c r="A1" s="84" t="s">
        <v>90</v>
      </c>
      <c r="B1" s="83"/>
      <c r="C1" s="83"/>
      <c r="D1" s="83"/>
      <c r="E1" s="83"/>
      <c r="F1" s="83"/>
      <c r="G1" s="83"/>
      <c r="H1" s="83"/>
      <c r="I1" s="82"/>
    </row>
    <row r="2" spans="1:10" ht="16" x14ac:dyDescent="0.2">
      <c r="A2" s="81" t="s">
        <v>89</v>
      </c>
      <c r="B2" s="80"/>
      <c r="C2" s="80"/>
      <c r="D2" s="80"/>
      <c r="E2" s="80"/>
      <c r="F2" s="80"/>
      <c r="G2" s="80"/>
      <c r="H2" s="80"/>
      <c r="I2" s="79"/>
    </row>
    <row r="3" spans="1:10" ht="16" x14ac:dyDescent="0.2">
      <c r="A3" s="78"/>
      <c r="B3" s="77"/>
      <c r="C3" s="77"/>
      <c r="D3" s="77"/>
      <c r="E3" s="77"/>
      <c r="F3" s="77"/>
      <c r="G3" s="77"/>
      <c r="H3" s="77"/>
      <c r="I3" s="76"/>
    </row>
    <row r="4" spans="1:10" ht="16" x14ac:dyDescent="0.2">
      <c r="A4" s="75" t="s">
        <v>88</v>
      </c>
      <c r="B4" s="74"/>
      <c r="C4" s="70"/>
      <c r="D4" s="73" t="s">
        <v>87</v>
      </c>
      <c r="E4" s="70"/>
      <c r="F4" s="70"/>
      <c r="G4" s="70"/>
      <c r="H4" s="70"/>
      <c r="I4" s="69"/>
    </row>
    <row r="5" spans="1:10" ht="17" x14ac:dyDescent="0.2">
      <c r="A5" s="75" t="s">
        <v>86</v>
      </c>
      <c r="B5" s="74"/>
      <c r="C5" s="70"/>
      <c r="D5" s="44" t="s">
        <v>85</v>
      </c>
      <c r="E5" s="44"/>
      <c r="F5" s="70"/>
      <c r="G5" s="70"/>
      <c r="H5" s="70"/>
      <c r="I5" s="69"/>
    </row>
    <row r="6" spans="1:10" ht="16" x14ac:dyDescent="0.2">
      <c r="A6" s="72" t="s">
        <v>84</v>
      </c>
      <c r="B6" s="70"/>
      <c r="C6" s="70"/>
      <c r="D6" s="44"/>
      <c r="E6" s="70"/>
      <c r="F6" s="70"/>
      <c r="G6" s="70"/>
      <c r="H6" s="70"/>
      <c r="I6" s="69"/>
    </row>
    <row r="7" spans="1:10" ht="16" x14ac:dyDescent="0.2">
      <c r="A7" s="72" t="s">
        <v>83</v>
      </c>
      <c r="B7" s="70"/>
      <c r="C7" s="70"/>
      <c r="D7" s="73" t="s">
        <v>82</v>
      </c>
      <c r="E7" s="70"/>
      <c r="F7" s="70"/>
      <c r="G7" s="70"/>
      <c r="H7" s="70"/>
      <c r="I7" s="69"/>
    </row>
    <row r="8" spans="1:10" ht="16" x14ac:dyDescent="0.2">
      <c r="A8" s="72" t="s">
        <v>81</v>
      </c>
      <c r="B8" s="70"/>
      <c r="C8" s="70"/>
      <c r="D8" s="70">
        <v>2024</v>
      </c>
      <c r="E8" s="70"/>
      <c r="F8" s="70"/>
      <c r="G8" s="70"/>
      <c r="H8" s="70"/>
      <c r="I8" s="69"/>
    </row>
    <row r="9" spans="1:10" ht="17" x14ac:dyDescent="0.2">
      <c r="A9" s="72" t="s">
        <v>80</v>
      </c>
      <c r="B9" s="70"/>
      <c r="C9" s="70"/>
      <c r="D9" s="44" t="s">
        <v>79</v>
      </c>
      <c r="E9" s="70"/>
      <c r="F9" s="70"/>
      <c r="G9" s="70"/>
      <c r="H9" s="70"/>
      <c r="I9" s="69"/>
    </row>
    <row r="10" spans="1:10" ht="16" x14ac:dyDescent="0.2">
      <c r="A10" s="72" t="s">
        <v>78</v>
      </c>
      <c r="B10" s="70"/>
      <c r="C10" s="70"/>
      <c r="D10" s="73" t="s">
        <v>77</v>
      </c>
      <c r="E10" s="70"/>
      <c r="F10" s="70"/>
      <c r="G10" s="70"/>
      <c r="H10" s="70"/>
      <c r="I10" s="69"/>
    </row>
    <row r="11" spans="1:10" ht="17" x14ac:dyDescent="0.2">
      <c r="A11" s="72" t="s">
        <v>76</v>
      </c>
      <c r="B11" s="70"/>
      <c r="C11" s="70"/>
      <c r="D11" s="44" t="s">
        <v>75</v>
      </c>
      <c r="E11" s="70"/>
      <c r="F11" s="70"/>
      <c r="G11" s="70"/>
      <c r="H11" s="70"/>
      <c r="I11" s="69"/>
    </row>
    <row r="12" spans="1:10" ht="16" x14ac:dyDescent="0.2">
      <c r="A12" s="72" t="s">
        <v>74</v>
      </c>
      <c r="B12" s="70"/>
      <c r="C12" s="70"/>
      <c r="D12" s="71">
        <v>144000</v>
      </c>
      <c r="E12" s="70"/>
      <c r="F12" s="70"/>
      <c r="G12" s="70"/>
      <c r="H12" s="70"/>
      <c r="I12" s="69"/>
    </row>
    <row r="13" spans="1:10" ht="17" thickBot="1" x14ac:dyDescent="0.25">
      <c r="A13" s="72"/>
      <c r="B13" s="70"/>
      <c r="C13" s="70"/>
      <c r="D13" s="71"/>
      <c r="E13" s="70"/>
      <c r="F13" s="70"/>
      <c r="G13" s="70"/>
      <c r="H13" s="70"/>
      <c r="I13" s="69"/>
    </row>
    <row r="14" spans="1:10" ht="123" x14ac:dyDescent="0.2">
      <c r="A14" s="68" t="s">
        <v>73</v>
      </c>
      <c r="B14" s="67" t="s">
        <v>72</v>
      </c>
      <c r="C14" s="67" t="s">
        <v>71</v>
      </c>
      <c r="D14" s="66" t="s">
        <v>70</v>
      </c>
      <c r="E14" s="66" t="s">
        <v>69</v>
      </c>
      <c r="F14" s="65" t="s">
        <v>68</v>
      </c>
      <c r="G14" s="65" t="s">
        <v>67</v>
      </c>
      <c r="H14" s="65" t="s">
        <v>15</v>
      </c>
      <c r="I14" s="64" t="s">
        <v>14</v>
      </c>
    </row>
    <row r="15" spans="1:10" ht="17" x14ac:dyDescent="0.2">
      <c r="A15" s="59">
        <v>45302</v>
      </c>
      <c r="B15" s="58" t="s">
        <v>66</v>
      </c>
      <c r="C15" s="62" t="s">
        <v>60</v>
      </c>
      <c r="D15" s="61" t="s">
        <v>59</v>
      </c>
      <c r="E15" s="61" t="s">
        <v>58</v>
      </c>
      <c r="F15" s="61">
        <v>2</v>
      </c>
      <c r="G15" s="60">
        <v>870</v>
      </c>
      <c r="H15" s="60"/>
      <c r="I15" s="54">
        <f>G15+H15</f>
        <v>870</v>
      </c>
      <c r="J15" s="53">
        <v>45306</v>
      </c>
    </row>
    <row r="16" spans="1:10" ht="34" x14ac:dyDescent="0.2">
      <c r="A16" s="59">
        <v>45303</v>
      </c>
      <c r="B16" s="58" t="s">
        <v>65</v>
      </c>
      <c r="C16" s="62" t="s">
        <v>60</v>
      </c>
      <c r="D16" s="61" t="s">
        <v>64</v>
      </c>
      <c r="E16" s="61" t="s">
        <v>58</v>
      </c>
      <c r="F16" s="61">
        <v>2</v>
      </c>
      <c r="G16" s="60">
        <v>240</v>
      </c>
      <c r="H16" s="60">
        <v>8.64</v>
      </c>
      <c r="I16" s="54">
        <f>G16+H16</f>
        <v>248.64</v>
      </c>
      <c r="J16" s="53">
        <v>45303</v>
      </c>
    </row>
    <row r="17" spans="1:13" ht="17" x14ac:dyDescent="0.2">
      <c r="A17" s="59">
        <v>45300</v>
      </c>
      <c r="B17" s="58" t="s">
        <v>63</v>
      </c>
      <c r="C17" s="62" t="s">
        <v>60</v>
      </c>
      <c r="D17" s="61" t="s">
        <v>62</v>
      </c>
      <c r="E17" s="61" t="s">
        <v>58</v>
      </c>
      <c r="F17" s="61">
        <v>2</v>
      </c>
      <c r="G17" s="60">
        <v>965.28</v>
      </c>
      <c r="H17" s="60"/>
      <c r="I17" s="54">
        <f>G17+H17</f>
        <v>965.28</v>
      </c>
      <c r="J17" s="53">
        <v>45314</v>
      </c>
    </row>
    <row r="18" spans="1:13" ht="17" x14ac:dyDescent="0.2">
      <c r="A18" s="59">
        <v>45303</v>
      </c>
      <c r="B18" s="58" t="s">
        <v>61</v>
      </c>
      <c r="C18" s="62" t="s">
        <v>60</v>
      </c>
      <c r="D18" s="61" t="s">
        <v>59</v>
      </c>
      <c r="E18" s="61" t="s">
        <v>58</v>
      </c>
      <c r="F18" s="61">
        <v>2</v>
      </c>
      <c r="G18" s="60">
        <v>890</v>
      </c>
      <c r="H18" s="60"/>
      <c r="I18" s="54">
        <f>G18+H18</f>
        <v>890</v>
      </c>
      <c r="J18" s="53">
        <v>45306</v>
      </c>
    </row>
    <row r="19" spans="1:13" ht="51" x14ac:dyDescent="0.2">
      <c r="A19" s="59">
        <v>45292</v>
      </c>
      <c r="B19" s="58" t="s">
        <v>57</v>
      </c>
      <c r="C19" s="62" t="s">
        <v>56</v>
      </c>
      <c r="D19" s="61" t="s">
        <v>55</v>
      </c>
      <c r="E19" s="61" t="s">
        <v>54</v>
      </c>
      <c r="F19" s="61">
        <v>6</v>
      </c>
      <c r="G19" s="60">
        <v>3000</v>
      </c>
      <c r="H19" s="60">
        <v>888.24</v>
      </c>
      <c r="I19" s="54">
        <f>G19+H19</f>
        <v>3888.24</v>
      </c>
      <c r="J19" s="53">
        <v>45309</v>
      </c>
    </row>
    <row r="20" spans="1:13" ht="17" x14ac:dyDescent="0.2">
      <c r="A20" s="59">
        <v>45302</v>
      </c>
      <c r="B20" s="58" t="s">
        <v>53</v>
      </c>
      <c r="C20" s="62" t="s">
        <v>50</v>
      </c>
      <c r="D20" s="61" t="s">
        <v>52</v>
      </c>
      <c r="E20" s="61" t="s">
        <v>48</v>
      </c>
      <c r="F20" s="61">
        <v>3</v>
      </c>
      <c r="G20" s="60">
        <v>1848.13</v>
      </c>
      <c r="H20" s="60">
        <v>97.27</v>
      </c>
      <c r="I20" s="54">
        <f>G20+H20</f>
        <v>1945.4</v>
      </c>
      <c r="J20" s="53">
        <v>45306</v>
      </c>
      <c r="M20" s="21"/>
    </row>
    <row r="21" spans="1:13" ht="17" x14ac:dyDescent="0.2">
      <c r="A21" s="59">
        <v>45314</v>
      </c>
      <c r="B21" s="58" t="s">
        <v>51</v>
      </c>
      <c r="C21" s="62" t="s">
        <v>50</v>
      </c>
      <c r="D21" s="61" t="s">
        <v>49</v>
      </c>
      <c r="E21" s="61" t="s">
        <v>48</v>
      </c>
      <c r="F21" s="61">
        <v>3</v>
      </c>
      <c r="G21" s="60">
        <v>151.87</v>
      </c>
      <c r="H21" s="60"/>
      <c r="I21" s="54">
        <f>G21+H21</f>
        <v>151.87</v>
      </c>
      <c r="J21" s="53">
        <v>45315</v>
      </c>
    </row>
    <row r="22" spans="1:13" ht="34" x14ac:dyDescent="0.2">
      <c r="A22" s="59">
        <v>45302</v>
      </c>
      <c r="B22" s="58" t="s">
        <v>47</v>
      </c>
      <c r="C22" s="62" t="s">
        <v>33</v>
      </c>
      <c r="D22" s="61" t="s">
        <v>46</v>
      </c>
      <c r="E22" s="61" t="s">
        <v>31</v>
      </c>
      <c r="F22" s="61">
        <v>7</v>
      </c>
      <c r="G22" s="60">
        <v>100</v>
      </c>
      <c r="H22" s="60"/>
      <c r="I22" s="54">
        <f>G22+H22</f>
        <v>100</v>
      </c>
      <c r="J22" s="53">
        <v>45299</v>
      </c>
    </row>
    <row r="23" spans="1:13" ht="34" x14ac:dyDescent="0.2">
      <c r="A23" s="59">
        <v>45318</v>
      </c>
      <c r="B23" s="58" t="s">
        <v>45</v>
      </c>
      <c r="C23" s="62" t="s">
        <v>33</v>
      </c>
      <c r="D23" s="61" t="s">
        <v>42</v>
      </c>
      <c r="E23" s="61" t="s">
        <v>35</v>
      </c>
      <c r="F23" s="61">
        <v>5</v>
      </c>
      <c r="G23" s="60">
        <v>95.7</v>
      </c>
      <c r="H23" s="60"/>
      <c r="I23" s="54">
        <f>G23+H23</f>
        <v>95.7</v>
      </c>
      <c r="J23" s="53">
        <v>45316</v>
      </c>
    </row>
    <row r="24" spans="1:13" ht="34" x14ac:dyDescent="0.2">
      <c r="A24" s="59">
        <v>45320</v>
      </c>
      <c r="B24" s="58" t="s">
        <v>44</v>
      </c>
      <c r="C24" s="62" t="s">
        <v>33</v>
      </c>
      <c r="D24" s="61" t="s">
        <v>36</v>
      </c>
      <c r="E24" s="61" t="s">
        <v>35</v>
      </c>
      <c r="F24" s="61">
        <v>5</v>
      </c>
      <c r="G24" s="60">
        <v>83.3</v>
      </c>
      <c r="H24" s="60"/>
      <c r="I24" s="54">
        <f>G24+H24</f>
        <v>83.3</v>
      </c>
      <c r="J24" s="53">
        <v>45316</v>
      </c>
    </row>
    <row r="25" spans="1:13" ht="34" x14ac:dyDescent="0.2">
      <c r="A25" s="59">
        <v>45320</v>
      </c>
      <c r="B25" s="58" t="s">
        <v>43</v>
      </c>
      <c r="C25" s="62" t="s">
        <v>33</v>
      </c>
      <c r="D25" s="61" t="s">
        <v>42</v>
      </c>
      <c r="E25" s="61" t="s">
        <v>35</v>
      </c>
      <c r="F25" s="61">
        <v>5</v>
      </c>
      <c r="G25" s="60">
        <v>88.3</v>
      </c>
      <c r="H25" s="60"/>
      <c r="I25" s="54">
        <f>G25+H25</f>
        <v>88.3</v>
      </c>
      <c r="J25" s="53">
        <v>45316</v>
      </c>
    </row>
    <row r="26" spans="1:13" ht="34" x14ac:dyDescent="0.2">
      <c r="A26" s="59">
        <v>45321</v>
      </c>
      <c r="B26" s="58" t="s">
        <v>41</v>
      </c>
      <c r="C26" s="62" t="s">
        <v>33</v>
      </c>
      <c r="D26" s="61" t="s">
        <v>40</v>
      </c>
      <c r="E26" s="61" t="s">
        <v>35</v>
      </c>
      <c r="F26" s="61">
        <v>5</v>
      </c>
      <c r="G26" s="60">
        <v>108.8</v>
      </c>
      <c r="H26" s="60"/>
      <c r="I26" s="54">
        <f>G26+H26</f>
        <v>108.8</v>
      </c>
      <c r="J26" s="53">
        <v>45316</v>
      </c>
    </row>
    <row r="27" spans="1:13" ht="34" x14ac:dyDescent="0.2">
      <c r="A27" s="59">
        <v>45321</v>
      </c>
      <c r="B27" s="58" t="s">
        <v>39</v>
      </c>
      <c r="C27" s="62" t="s">
        <v>33</v>
      </c>
      <c r="D27" s="61" t="s">
        <v>38</v>
      </c>
      <c r="E27" s="61" t="s">
        <v>35</v>
      </c>
      <c r="F27" s="61">
        <v>5</v>
      </c>
      <c r="G27" s="60">
        <v>121.7</v>
      </c>
      <c r="H27" s="60"/>
      <c r="I27" s="54">
        <f>G27+H27</f>
        <v>121.7</v>
      </c>
      <c r="J27" s="53">
        <v>45316</v>
      </c>
    </row>
    <row r="28" spans="1:13" ht="34" x14ac:dyDescent="0.2">
      <c r="A28" s="59">
        <v>45322</v>
      </c>
      <c r="B28" s="58" t="s">
        <v>37</v>
      </c>
      <c r="C28" s="62" t="s">
        <v>33</v>
      </c>
      <c r="D28" s="61" t="s">
        <v>36</v>
      </c>
      <c r="E28" s="61" t="s">
        <v>35</v>
      </c>
      <c r="F28" s="61">
        <v>5</v>
      </c>
      <c r="G28" s="60">
        <v>73.7</v>
      </c>
      <c r="H28" s="60"/>
      <c r="I28" s="54">
        <f>G28+H28</f>
        <v>73.7</v>
      </c>
      <c r="J28" s="53">
        <v>45316</v>
      </c>
    </row>
    <row r="29" spans="1:13" ht="34" x14ac:dyDescent="0.2">
      <c r="A29" s="59">
        <v>45310</v>
      </c>
      <c r="B29" s="58" t="s">
        <v>34</v>
      </c>
      <c r="C29" s="62" t="s">
        <v>33</v>
      </c>
      <c r="D29" s="61" t="s">
        <v>32</v>
      </c>
      <c r="E29" s="61" t="s">
        <v>31</v>
      </c>
      <c r="F29" s="61">
        <v>7</v>
      </c>
      <c r="G29" s="60">
        <v>300</v>
      </c>
      <c r="H29" s="60"/>
      <c r="I29" s="54">
        <f>G29+H29</f>
        <v>300</v>
      </c>
      <c r="J29" s="53">
        <v>45310</v>
      </c>
    </row>
    <row r="30" spans="1:13" ht="51" x14ac:dyDescent="0.2">
      <c r="A30" s="59">
        <v>45292</v>
      </c>
      <c r="B30" s="62">
        <v>45292</v>
      </c>
      <c r="C30" s="63" t="s">
        <v>29</v>
      </c>
      <c r="D30" s="61" t="s">
        <v>30</v>
      </c>
      <c r="E30" s="61" t="s">
        <v>22</v>
      </c>
      <c r="F30" s="61">
        <v>1</v>
      </c>
      <c r="G30" s="60">
        <v>1733.83</v>
      </c>
      <c r="H30" s="60"/>
      <c r="I30" s="54">
        <f>G30+H30</f>
        <v>1733.83</v>
      </c>
    </row>
    <row r="31" spans="1:13" ht="17" x14ac:dyDescent="0.2">
      <c r="A31" s="59">
        <v>45292</v>
      </c>
      <c r="B31" s="62">
        <v>45292</v>
      </c>
      <c r="C31" s="63" t="s">
        <v>29</v>
      </c>
      <c r="D31" s="61" t="s">
        <v>28</v>
      </c>
      <c r="E31" s="61" t="s">
        <v>22</v>
      </c>
      <c r="F31" s="61">
        <v>1</v>
      </c>
      <c r="G31" s="60">
        <v>975.55</v>
      </c>
      <c r="H31" s="60"/>
      <c r="I31" s="54">
        <f>G31+H31</f>
        <v>975.55</v>
      </c>
    </row>
    <row r="32" spans="1:13" ht="34" x14ac:dyDescent="0.2">
      <c r="A32" s="59">
        <v>45292</v>
      </c>
      <c r="B32" s="62">
        <v>45292</v>
      </c>
      <c r="C32" s="63" t="s">
        <v>26</v>
      </c>
      <c r="D32" s="61" t="s">
        <v>27</v>
      </c>
      <c r="E32" s="61" t="s">
        <v>22</v>
      </c>
      <c r="F32" s="61">
        <v>9</v>
      </c>
      <c r="G32" s="60">
        <v>250</v>
      </c>
      <c r="H32" s="60"/>
      <c r="I32" s="54">
        <f>G32+H32</f>
        <v>250</v>
      </c>
    </row>
    <row r="33" spans="1:10" ht="34" x14ac:dyDescent="0.2">
      <c r="A33" s="59">
        <v>45292</v>
      </c>
      <c r="B33" s="62">
        <v>45292</v>
      </c>
      <c r="C33" s="62" t="s">
        <v>26</v>
      </c>
      <c r="D33" s="61" t="s">
        <v>25</v>
      </c>
      <c r="E33" s="61" t="s">
        <v>22</v>
      </c>
      <c r="F33" s="61">
        <v>10</v>
      </c>
      <c r="G33" s="60">
        <v>250</v>
      </c>
      <c r="H33" s="60"/>
      <c r="I33" s="54">
        <f>G33+H33</f>
        <v>250</v>
      </c>
    </row>
    <row r="34" spans="1:10" ht="17" x14ac:dyDescent="0.2">
      <c r="A34" s="59">
        <v>45292</v>
      </c>
      <c r="B34" s="62">
        <v>45292</v>
      </c>
      <c r="C34" s="62" t="s">
        <v>24</v>
      </c>
      <c r="D34" s="61" t="s">
        <v>23</v>
      </c>
      <c r="E34" s="61" t="s">
        <v>22</v>
      </c>
      <c r="F34" s="61">
        <v>8</v>
      </c>
      <c r="G34" s="60">
        <v>250</v>
      </c>
      <c r="H34" s="60"/>
      <c r="I34" s="54">
        <f>G34+H34</f>
        <v>250</v>
      </c>
    </row>
    <row r="35" spans="1:10" ht="34" x14ac:dyDescent="0.2">
      <c r="A35" s="59">
        <v>45322</v>
      </c>
      <c r="B35" s="58" t="s">
        <v>21</v>
      </c>
      <c r="C35" s="57" t="s">
        <v>20</v>
      </c>
      <c r="D35" s="56" t="s">
        <v>19</v>
      </c>
      <c r="E35" s="56" t="s">
        <v>18</v>
      </c>
      <c r="F35" s="56">
        <v>4</v>
      </c>
      <c r="G35" s="55">
        <v>200</v>
      </c>
      <c r="H35" s="55"/>
      <c r="I35" s="54">
        <f>G35+H35</f>
        <v>200</v>
      </c>
      <c r="J35" s="53"/>
    </row>
    <row r="36" spans="1:10" ht="17" thickBot="1" x14ac:dyDescent="0.25">
      <c r="A36" s="52"/>
      <c r="B36" s="51"/>
      <c r="C36" s="50"/>
      <c r="D36" s="50"/>
      <c r="E36" s="50"/>
      <c r="F36" s="49"/>
      <c r="G36" s="49">
        <f>SUM(G15:G35)</f>
        <v>12596.159999999998</v>
      </c>
      <c r="H36" s="49">
        <f>SUM(H15:H35)</f>
        <v>994.15</v>
      </c>
      <c r="I36" s="48">
        <f>G36+H36</f>
        <v>13590.309999999998</v>
      </c>
    </row>
    <row r="37" spans="1:10" ht="16" x14ac:dyDescent="0.2">
      <c r="A37" s="46"/>
      <c r="B37" s="47"/>
      <c r="C37" s="44"/>
      <c r="D37" s="44"/>
      <c r="E37" s="44"/>
      <c r="F37" s="43"/>
      <c r="G37" s="43"/>
      <c r="H37" s="43"/>
      <c r="I37" s="43"/>
    </row>
    <row r="38" spans="1:10" ht="16" x14ac:dyDescent="0.2">
      <c r="A38" s="46"/>
      <c r="B38" s="47"/>
      <c r="C38" s="44"/>
      <c r="D38" s="44"/>
      <c r="E38" s="44"/>
      <c r="F38" s="43"/>
      <c r="G38" s="43"/>
      <c r="H38" s="43"/>
      <c r="I38" s="43"/>
    </row>
    <row r="39" spans="1:10" ht="16" x14ac:dyDescent="0.2">
      <c r="A39" s="46"/>
      <c r="B39" s="47"/>
      <c r="C39" s="44"/>
      <c r="D39" s="44"/>
      <c r="E39" s="44"/>
      <c r="F39" s="43"/>
      <c r="G39" s="43"/>
      <c r="H39" s="43"/>
      <c r="I39" s="43"/>
    </row>
    <row r="40" spans="1:10" ht="16" x14ac:dyDescent="0.2">
      <c r="A40" s="46"/>
      <c r="B40" s="45"/>
      <c r="C40" s="44"/>
      <c r="D40" s="44"/>
      <c r="E40" s="44"/>
      <c r="F40" s="43"/>
      <c r="G40" s="43"/>
      <c r="H40" s="43"/>
      <c r="I40" s="43"/>
    </row>
    <row r="41" spans="1:10" ht="16" x14ac:dyDescent="0.2">
      <c r="A41" s="42" t="s">
        <v>17</v>
      </c>
      <c r="B41" s="41"/>
      <c r="C41" s="41"/>
      <c r="D41" s="41"/>
      <c r="E41" s="41"/>
      <c r="F41" s="41"/>
      <c r="G41" s="41"/>
      <c r="H41" s="41"/>
      <c r="I41" s="40"/>
    </row>
    <row r="42" spans="1:10" ht="34" x14ac:dyDescent="0.2">
      <c r="A42" s="39"/>
      <c r="B42" s="38"/>
      <c r="C42" s="38"/>
      <c r="D42" s="38"/>
      <c r="E42" s="38"/>
      <c r="F42" s="37"/>
      <c r="G42" s="36" t="s">
        <v>16</v>
      </c>
      <c r="H42" s="36" t="s">
        <v>15</v>
      </c>
      <c r="I42" s="35" t="s">
        <v>14</v>
      </c>
    </row>
    <row r="43" spans="1:10" ht="16" x14ac:dyDescent="0.2">
      <c r="A43" s="15" t="s">
        <v>13</v>
      </c>
      <c r="B43" s="14"/>
      <c r="C43" s="14"/>
      <c r="D43" s="14"/>
      <c r="E43" s="17"/>
      <c r="F43" s="34">
        <v>1</v>
      </c>
      <c r="G43" s="10">
        <f>SUMIF($F$15:$F$35,F43,$G$15:$G$35)</f>
        <v>2709.38</v>
      </c>
      <c r="H43" s="10">
        <f>SUMIF($F$15:$F$35,F43,$H$15:$H$35)</f>
        <v>0</v>
      </c>
      <c r="I43" s="5">
        <f>SUM(G43:H43)</f>
        <v>2709.38</v>
      </c>
      <c r="J43" s="21">
        <f>G43-G55</f>
        <v>-290.61999999999989</v>
      </c>
    </row>
    <row r="44" spans="1:10" ht="16" x14ac:dyDescent="0.2">
      <c r="A44" s="20" t="s">
        <v>12</v>
      </c>
      <c r="B44" s="19"/>
      <c r="C44" s="19"/>
      <c r="D44" s="19"/>
      <c r="E44" s="33"/>
      <c r="F44" s="32">
        <v>2</v>
      </c>
      <c r="G44" s="10">
        <f>SUMIF($F$15:$F$35,F44,$G$15:$G$35)</f>
        <v>2965.2799999999997</v>
      </c>
      <c r="H44" s="10">
        <f>SUMIF($F$15:$F$35,F44,$H$15:$H$35)</f>
        <v>8.64</v>
      </c>
      <c r="I44" s="5">
        <f>SUM(G44:H44)</f>
        <v>2973.9199999999996</v>
      </c>
      <c r="J44" s="21">
        <f>G44-G56</f>
        <v>965.27999999999975</v>
      </c>
    </row>
    <row r="45" spans="1:10" ht="16" x14ac:dyDescent="0.2">
      <c r="A45" s="15" t="s">
        <v>11</v>
      </c>
      <c r="B45" s="14"/>
      <c r="C45" s="14"/>
      <c r="D45" s="14"/>
      <c r="E45" s="17"/>
      <c r="F45" s="30">
        <v>3</v>
      </c>
      <c r="G45" s="10">
        <f>SUMIF($F$15:$F$35,F45,$G$15:$G$35)</f>
        <v>2000</v>
      </c>
      <c r="H45" s="10">
        <f>SUMIF($F$15:$F$35,F45,$H$15:$H$35)</f>
        <v>97.27</v>
      </c>
      <c r="I45" s="5">
        <f>SUM(G45:H45)</f>
        <v>2097.27</v>
      </c>
      <c r="J45" s="21">
        <f>G45-G57</f>
        <v>0</v>
      </c>
    </row>
    <row r="46" spans="1:10" ht="16" x14ac:dyDescent="0.2">
      <c r="A46" s="15" t="s">
        <v>10</v>
      </c>
      <c r="B46" s="14"/>
      <c r="C46" s="14"/>
      <c r="D46" s="14"/>
      <c r="E46" s="17"/>
      <c r="F46" s="30">
        <v>4</v>
      </c>
      <c r="G46" s="10">
        <f>SUMIF($F$15:$F$35,F46,$G$15:$G$35)</f>
        <v>200</v>
      </c>
      <c r="H46" s="10">
        <f>SUMIF($F$15:$F$35,F46,$H$15:$H$35)</f>
        <v>0</v>
      </c>
      <c r="I46" s="5">
        <f>SUM(G46:H46)</f>
        <v>200</v>
      </c>
      <c r="J46" s="21">
        <f>G46-G58</f>
        <v>0</v>
      </c>
    </row>
    <row r="47" spans="1:10" ht="16" x14ac:dyDescent="0.2">
      <c r="A47" s="15" t="s">
        <v>9</v>
      </c>
      <c r="B47" s="14"/>
      <c r="C47" s="14"/>
      <c r="D47" s="14"/>
      <c r="E47" s="17"/>
      <c r="F47" s="30">
        <v>5</v>
      </c>
      <c r="G47" s="10">
        <f>SUMIF($F$15:$F$35,F47,$G$15:$G$35)</f>
        <v>571.5</v>
      </c>
      <c r="H47" s="10">
        <f>SUMIF($F$15:$F$35,F47,$H$15:$H$35)</f>
        <v>0</v>
      </c>
      <c r="I47" s="5">
        <f>SUM(G47:H47)</f>
        <v>571.5</v>
      </c>
      <c r="J47" s="21">
        <f>G47-G59</f>
        <v>-78.5</v>
      </c>
    </row>
    <row r="48" spans="1:10" ht="16" x14ac:dyDescent="0.2">
      <c r="A48" s="15" t="s">
        <v>8</v>
      </c>
      <c r="B48" s="14"/>
      <c r="C48" s="14"/>
      <c r="D48" s="14"/>
      <c r="E48" s="17"/>
      <c r="F48" s="30">
        <v>6</v>
      </c>
      <c r="G48" s="10">
        <f>SUMIF($F$15:$F$35,F48,$G$15:$G$35)</f>
        <v>3000</v>
      </c>
      <c r="H48" s="10">
        <f>SUMIF($F$15:$F$35,F48,$H$15:$H$35)</f>
        <v>888.24</v>
      </c>
      <c r="I48" s="5">
        <f>SUM(G48:H48)</f>
        <v>3888.24</v>
      </c>
      <c r="J48" s="21">
        <f>G48-G60</f>
        <v>0</v>
      </c>
    </row>
    <row r="49" spans="1:10" ht="16" x14ac:dyDescent="0.2">
      <c r="A49" s="15" t="s">
        <v>7</v>
      </c>
      <c r="B49" s="14"/>
      <c r="C49" s="14"/>
      <c r="D49" s="14"/>
      <c r="E49" s="17"/>
      <c r="F49" s="30">
        <v>7</v>
      </c>
      <c r="G49" s="10">
        <f>SUMIF($F$15:$F$35,F49,$G$15:$G$35)</f>
        <v>400</v>
      </c>
      <c r="H49" s="10">
        <f>SUMIF($F$15:$F$35,F49,$H$15:$H$35)</f>
        <v>0</v>
      </c>
      <c r="I49" s="5">
        <f>SUM(G49:H49)</f>
        <v>400</v>
      </c>
      <c r="J49" s="21">
        <f>G49-G61</f>
        <v>0</v>
      </c>
    </row>
    <row r="50" spans="1:10" ht="16" x14ac:dyDescent="0.2">
      <c r="A50" s="15" t="s">
        <v>6</v>
      </c>
      <c r="B50" s="14"/>
      <c r="C50" s="14"/>
      <c r="D50" s="14"/>
      <c r="E50" s="31"/>
      <c r="F50" s="30">
        <v>8</v>
      </c>
      <c r="G50" s="10">
        <f>SUMIF($F$15:$F$35,F50,$G$15:$G$35)</f>
        <v>250</v>
      </c>
      <c r="H50" s="10">
        <f>SUMIF($F$15:$F$35,F50,$H$15:$H$35)</f>
        <v>0</v>
      </c>
      <c r="I50" s="5">
        <f>SUM(G50:H50)</f>
        <v>250</v>
      </c>
      <c r="J50" s="21">
        <f>G50-G62</f>
        <v>0</v>
      </c>
    </row>
    <row r="51" spans="1:10" ht="16" x14ac:dyDescent="0.2">
      <c r="A51" s="15" t="s">
        <v>5</v>
      </c>
      <c r="B51" s="14"/>
      <c r="C51" s="14"/>
      <c r="D51" s="14"/>
      <c r="E51" s="17"/>
      <c r="F51" s="30">
        <v>9</v>
      </c>
      <c r="G51" s="10">
        <f>SUMIF($F$15:$F$35,F51,$G$15:$G$35)</f>
        <v>250</v>
      </c>
      <c r="H51" s="10">
        <f>SUMIF($F$15:$F$35,F51,$H$15:$H$35)</f>
        <v>0</v>
      </c>
      <c r="I51" s="5">
        <f>SUM(G51:H51)</f>
        <v>250</v>
      </c>
      <c r="J51" s="21">
        <f>G51-G63</f>
        <v>0</v>
      </c>
    </row>
    <row r="52" spans="1:10" ht="16" x14ac:dyDescent="0.2">
      <c r="A52" s="15" t="s">
        <v>4</v>
      </c>
      <c r="B52" s="14"/>
      <c r="C52" s="14"/>
      <c r="D52" s="14"/>
      <c r="E52" s="17"/>
      <c r="F52" s="30">
        <v>10</v>
      </c>
      <c r="G52" s="10">
        <f>SUMIF($F$15:$F$35,F52,$G$15:$G$35)</f>
        <v>250</v>
      </c>
      <c r="H52" s="10">
        <f>SUMIF($F$15:$F$35,F52,$H$15:$H$35)</f>
        <v>0</v>
      </c>
      <c r="I52" s="5">
        <v>0</v>
      </c>
      <c r="J52" s="21">
        <f>G52-G64</f>
        <v>0</v>
      </c>
    </row>
    <row r="53" spans="1:10" ht="16" x14ac:dyDescent="0.2">
      <c r="A53" s="29" t="s">
        <v>3</v>
      </c>
      <c r="B53" s="28"/>
      <c r="C53" s="28"/>
      <c r="D53" s="28"/>
      <c r="E53" s="27"/>
      <c r="F53" s="26"/>
      <c r="G53" s="5">
        <f>SUM(G43:G52)</f>
        <v>12596.16</v>
      </c>
      <c r="H53" s="5">
        <f>SUM(H43:H52)</f>
        <v>994.15</v>
      </c>
      <c r="I53" s="5">
        <f>SUM(I43:I52)</f>
        <v>13340.31</v>
      </c>
      <c r="J53" s="21">
        <f>G53-G65</f>
        <v>596.15999999999985</v>
      </c>
    </row>
    <row r="54" spans="1:10" ht="16" x14ac:dyDescent="0.2">
      <c r="A54" s="25"/>
      <c r="B54" s="3"/>
      <c r="C54" s="3"/>
      <c r="D54" s="3"/>
      <c r="E54" s="24"/>
      <c r="F54" s="23"/>
      <c r="G54" s="22"/>
      <c r="H54" s="22"/>
      <c r="I54" s="22"/>
      <c r="J54" s="21"/>
    </row>
    <row r="55" spans="1:10" ht="16" x14ac:dyDescent="0.2">
      <c r="A55" s="15" t="s">
        <v>13</v>
      </c>
      <c r="B55" s="14"/>
      <c r="C55" s="14"/>
      <c r="D55" s="14"/>
      <c r="E55" s="17"/>
      <c r="F55" s="10"/>
      <c r="G55" s="10">
        <v>3000</v>
      </c>
      <c r="H55" s="10">
        <v>0</v>
      </c>
      <c r="I55" s="5">
        <f>G55+H55</f>
        <v>3000</v>
      </c>
    </row>
    <row r="56" spans="1:10" ht="16" x14ac:dyDescent="0.2">
      <c r="A56" s="20" t="s">
        <v>12</v>
      </c>
      <c r="B56" s="19"/>
      <c r="C56" s="19"/>
      <c r="D56" s="19"/>
      <c r="E56" s="19"/>
      <c r="F56" s="18"/>
      <c r="G56" s="10">
        <v>2000</v>
      </c>
      <c r="H56" s="10">
        <v>0</v>
      </c>
      <c r="I56" s="5">
        <f>G56+H56</f>
        <v>2000</v>
      </c>
    </row>
    <row r="57" spans="1:10" ht="16" x14ac:dyDescent="0.2">
      <c r="A57" s="15" t="s">
        <v>11</v>
      </c>
      <c r="B57" s="14"/>
      <c r="C57" s="14"/>
      <c r="D57" s="14"/>
      <c r="E57" s="17"/>
      <c r="F57" s="16"/>
      <c r="G57" s="10">
        <v>2000</v>
      </c>
      <c r="H57" s="10">
        <v>0</v>
      </c>
      <c r="I57" s="5">
        <f>G57+H57</f>
        <v>2000</v>
      </c>
    </row>
    <row r="58" spans="1:10" ht="16" x14ac:dyDescent="0.2">
      <c r="A58" s="15" t="s">
        <v>10</v>
      </c>
      <c r="B58" s="14"/>
      <c r="C58" s="14"/>
      <c r="D58" s="14"/>
      <c r="E58" s="17"/>
      <c r="F58" s="16"/>
      <c r="G58" s="11">
        <v>200</v>
      </c>
      <c r="H58" s="10">
        <v>0</v>
      </c>
      <c r="I58" s="5">
        <v>200</v>
      </c>
    </row>
    <row r="59" spans="1:10" ht="16" x14ac:dyDescent="0.2">
      <c r="A59" s="15" t="s">
        <v>9</v>
      </c>
      <c r="B59" s="14"/>
      <c r="C59" s="14"/>
      <c r="D59" s="14"/>
      <c r="E59" s="17"/>
      <c r="F59" s="16"/>
      <c r="G59" s="11">
        <v>650</v>
      </c>
      <c r="H59" s="10">
        <v>0</v>
      </c>
      <c r="I59" s="5">
        <v>650</v>
      </c>
    </row>
    <row r="60" spans="1:10" ht="16" x14ac:dyDescent="0.2">
      <c r="A60" s="15" t="s">
        <v>8</v>
      </c>
      <c r="B60" s="14"/>
      <c r="C60" s="14"/>
      <c r="D60" s="14"/>
      <c r="E60" s="17"/>
      <c r="F60" s="16"/>
      <c r="G60" s="10">
        <v>3000</v>
      </c>
      <c r="H60" s="10">
        <v>0</v>
      </c>
      <c r="I60" s="5">
        <v>3000</v>
      </c>
    </row>
    <row r="61" spans="1:10" ht="16" x14ac:dyDescent="0.2">
      <c r="A61" s="15" t="s">
        <v>7</v>
      </c>
      <c r="B61" s="14"/>
      <c r="C61" s="14"/>
      <c r="D61" s="14"/>
      <c r="E61" s="17"/>
      <c r="F61" s="16"/>
      <c r="G61" s="11">
        <v>400</v>
      </c>
      <c r="H61" s="10">
        <v>0</v>
      </c>
      <c r="I61" s="5">
        <v>400</v>
      </c>
    </row>
    <row r="62" spans="1:10" ht="16" x14ac:dyDescent="0.2">
      <c r="A62" s="15" t="s">
        <v>6</v>
      </c>
      <c r="B62" s="14"/>
      <c r="C62" s="14"/>
      <c r="D62" s="14"/>
      <c r="E62" s="13"/>
      <c r="F62" s="12"/>
      <c r="G62" s="11">
        <v>250</v>
      </c>
      <c r="H62" s="10">
        <v>0</v>
      </c>
      <c r="I62" s="5">
        <v>250</v>
      </c>
    </row>
    <row r="63" spans="1:10" ht="16" x14ac:dyDescent="0.2">
      <c r="A63" s="15" t="s">
        <v>5</v>
      </c>
      <c r="B63" s="14"/>
      <c r="C63" s="14"/>
      <c r="D63" s="14"/>
      <c r="E63" s="13"/>
      <c r="F63" s="12"/>
      <c r="G63" s="11">
        <v>250</v>
      </c>
      <c r="H63" s="10">
        <v>0</v>
      </c>
      <c r="I63" s="5">
        <v>250</v>
      </c>
    </row>
    <row r="64" spans="1:10" ht="16" x14ac:dyDescent="0.2">
      <c r="A64" s="15" t="s">
        <v>4</v>
      </c>
      <c r="B64" s="14"/>
      <c r="C64" s="14"/>
      <c r="D64" s="14"/>
      <c r="E64" s="13"/>
      <c r="F64" s="12"/>
      <c r="G64" s="11">
        <v>250</v>
      </c>
      <c r="H64" s="10">
        <v>0</v>
      </c>
      <c r="I64" s="5">
        <v>250</v>
      </c>
    </row>
    <row r="65" spans="1:9" ht="16" x14ac:dyDescent="0.2">
      <c r="A65" s="9" t="s">
        <v>3</v>
      </c>
      <c r="B65" s="8"/>
      <c r="C65" s="8"/>
      <c r="D65" s="8"/>
      <c r="E65" s="7"/>
      <c r="F65" s="7"/>
      <c r="G65" s="5">
        <f>SUM(G55:G64)</f>
        <v>12000</v>
      </c>
      <c r="H65" s="6">
        <f>SUM(H55:H64)</f>
        <v>0</v>
      </c>
      <c r="I65" s="5">
        <v>12000</v>
      </c>
    </row>
    <row r="66" spans="1:9" ht="16" x14ac:dyDescent="0.2">
      <c r="A66" s="4" t="s">
        <v>2</v>
      </c>
      <c r="B66" s="4"/>
      <c r="C66" s="4"/>
      <c r="D66" s="2"/>
      <c r="E66" s="2"/>
      <c r="F66" s="2"/>
      <c r="G66" s="2"/>
      <c r="H66" s="2"/>
      <c r="I66" s="2"/>
    </row>
    <row r="67" spans="1:9" ht="16" x14ac:dyDescent="0.2">
      <c r="A67" s="3"/>
      <c r="B67" s="3"/>
      <c r="C67" s="3"/>
      <c r="D67" s="2"/>
      <c r="E67" s="2"/>
      <c r="F67" s="2"/>
      <c r="G67" s="2"/>
      <c r="H67" s="2"/>
      <c r="I67" s="2"/>
    </row>
    <row r="68" spans="1:9" ht="16" x14ac:dyDescent="0.2">
      <c r="A68" s="1" t="s">
        <v>1</v>
      </c>
      <c r="B68" s="1"/>
      <c r="C68" s="1"/>
      <c r="D68" s="1"/>
      <c r="E68" s="1"/>
      <c r="F68" s="1"/>
      <c r="G68" s="1"/>
      <c r="H68" s="1"/>
      <c r="I68" s="1"/>
    </row>
    <row r="69" spans="1:9" ht="16" x14ac:dyDescent="0.2">
      <c r="A69" s="1" t="s">
        <v>0</v>
      </c>
      <c r="B69" s="1"/>
      <c r="C69" s="1"/>
      <c r="D69" s="1"/>
      <c r="E69" s="1"/>
      <c r="F69" s="1"/>
      <c r="G69" s="1"/>
      <c r="H69" s="1"/>
      <c r="I69" s="1"/>
    </row>
  </sheetData>
  <mergeCells count="27">
    <mergeCell ref="A56:F56"/>
    <mergeCell ref="A57:D57"/>
    <mergeCell ref="A44:D44"/>
    <mergeCell ref="A1:I1"/>
    <mergeCell ref="A2:I2"/>
    <mergeCell ref="A3:I3"/>
    <mergeCell ref="A41:I41"/>
    <mergeCell ref="A43:D43"/>
    <mergeCell ref="A58:D58"/>
    <mergeCell ref="A45:D45"/>
    <mergeCell ref="A46:D46"/>
    <mergeCell ref="A47:D47"/>
    <mergeCell ref="A48:D48"/>
    <mergeCell ref="A49:D49"/>
    <mergeCell ref="A50:D50"/>
    <mergeCell ref="A51:D51"/>
    <mergeCell ref="A52:D52"/>
    <mergeCell ref="A55:D55"/>
    <mergeCell ref="A66:C66"/>
    <mergeCell ref="A68:I68"/>
    <mergeCell ref="A69:I69"/>
    <mergeCell ref="A59:D59"/>
    <mergeCell ref="A60:D60"/>
    <mergeCell ref="A61:D61"/>
    <mergeCell ref="A62:D62"/>
    <mergeCell ref="A63:D63"/>
    <mergeCell ref="A64:D64"/>
  </mergeCells>
  <pageMargins left="0.511811024" right="0.511811024" top="0.78740157499999996" bottom="0.78740157499999996" header="0.31496062000000002" footer="0.31496062000000002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11634-D07E-884D-9314-14A136D597FA}">
  <sheetPr>
    <pageSetUpPr fitToPage="1"/>
  </sheetPr>
  <dimension ref="A1:M70"/>
  <sheetViews>
    <sheetView topLeftCell="A19" zoomScale="85" zoomScaleNormal="85" workbookViewId="0">
      <selection sqref="A1:I79"/>
    </sheetView>
  </sheetViews>
  <sheetFormatPr baseColWidth="10" defaultColWidth="8.83203125" defaultRowHeight="15" x14ac:dyDescent="0.2"/>
  <cols>
    <col min="1" max="1" width="12.83203125" customWidth="1"/>
    <col min="2" max="2" width="17.6640625" customWidth="1"/>
    <col min="3" max="3" width="15.33203125" customWidth="1"/>
    <col min="4" max="4" width="40.5" customWidth="1"/>
    <col min="5" max="5" width="18.1640625" customWidth="1"/>
    <col min="6" max="6" width="5.6640625" customWidth="1"/>
    <col min="7" max="7" width="14.5" customWidth="1"/>
    <col min="8" max="8" width="13.83203125" customWidth="1"/>
    <col min="9" max="9" width="15" customWidth="1"/>
    <col min="10" max="10" width="12.5" bestFit="1" customWidth="1"/>
  </cols>
  <sheetData>
    <row r="1" spans="1:10" ht="16" x14ac:dyDescent="0.2">
      <c r="A1" s="84" t="s">
        <v>90</v>
      </c>
      <c r="B1" s="83"/>
      <c r="C1" s="83"/>
      <c r="D1" s="83"/>
      <c r="E1" s="83"/>
      <c r="F1" s="83"/>
      <c r="G1" s="83"/>
      <c r="H1" s="83"/>
      <c r="I1" s="82"/>
    </row>
    <row r="2" spans="1:10" ht="16" x14ac:dyDescent="0.2">
      <c r="A2" s="81" t="s">
        <v>111</v>
      </c>
      <c r="B2" s="80"/>
      <c r="C2" s="80"/>
      <c r="D2" s="80"/>
      <c r="E2" s="80"/>
      <c r="F2" s="80"/>
      <c r="G2" s="80"/>
      <c r="H2" s="80"/>
      <c r="I2" s="79"/>
    </row>
    <row r="3" spans="1:10" ht="16" x14ac:dyDescent="0.2">
      <c r="A3" s="78"/>
      <c r="B3" s="77"/>
      <c r="C3" s="77"/>
      <c r="D3" s="77"/>
      <c r="E3" s="77"/>
      <c r="F3" s="77"/>
      <c r="G3" s="77"/>
      <c r="H3" s="77"/>
      <c r="I3" s="76"/>
    </row>
    <row r="4" spans="1:10" ht="16" x14ac:dyDescent="0.2">
      <c r="A4" s="75" t="s">
        <v>88</v>
      </c>
      <c r="B4" s="74"/>
      <c r="C4" s="70"/>
      <c r="D4" s="73" t="s">
        <v>87</v>
      </c>
      <c r="E4" s="70"/>
      <c r="F4" s="70"/>
      <c r="G4" s="70"/>
      <c r="H4" s="70"/>
      <c r="I4" s="69"/>
    </row>
    <row r="5" spans="1:10" ht="17" x14ac:dyDescent="0.2">
      <c r="A5" s="75" t="s">
        <v>86</v>
      </c>
      <c r="B5" s="74"/>
      <c r="C5" s="70"/>
      <c r="D5" s="44" t="s">
        <v>85</v>
      </c>
      <c r="E5" s="44"/>
      <c r="F5" s="70"/>
      <c r="G5" s="70"/>
      <c r="H5" s="70"/>
      <c r="I5" s="69"/>
    </row>
    <row r="6" spans="1:10" ht="34.5" customHeight="1" x14ac:dyDescent="0.2">
      <c r="A6" s="72" t="s">
        <v>84</v>
      </c>
      <c r="B6" s="70"/>
      <c r="C6" s="70"/>
      <c r="D6" s="44"/>
      <c r="E6" s="70"/>
      <c r="F6" s="70"/>
      <c r="G6" s="70"/>
      <c r="H6" s="70"/>
      <c r="I6" s="69"/>
    </row>
    <row r="7" spans="1:10" ht="32.25" customHeight="1" x14ac:dyDescent="0.2">
      <c r="A7" s="72" t="s">
        <v>83</v>
      </c>
      <c r="B7" s="70"/>
      <c r="C7" s="70"/>
      <c r="D7" s="73" t="s">
        <v>82</v>
      </c>
      <c r="E7" s="70"/>
      <c r="F7" s="70"/>
      <c r="G7" s="70"/>
      <c r="H7" s="70"/>
      <c r="I7" s="69"/>
    </row>
    <row r="8" spans="1:10" ht="55.5" customHeight="1" x14ac:dyDescent="0.2">
      <c r="A8" s="72" t="s">
        <v>81</v>
      </c>
      <c r="B8" s="70"/>
      <c r="C8" s="70"/>
      <c r="D8" s="70">
        <v>2024</v>
      </c>
      <c r="E8" s="70"/>
      <c r="F8" s="70"/>
      <c r="G8" s="70"/>
      <c r="H8" s="70"/>
      <c r="I8" s="69"/>
    </row>
    <row r="9" spans="1:10" ht="17" x14ac:dyDescent="0.2">
      <c r="A9" s="72" t="s">
        <v>80</v>
      </c>
      <c r="B9" s="70"/>
      <c r="C9" s="70"/>
      <c r="D9" s="44" t="s">
        <v>79</v>
      </c>
      <c r="E9" s="70"/>
      <c r="F9" s="70"/>
      <c r="G9" s="70"/>
      <c r="H9" s="70"/>
      <c r="I9" s="69"/>
    </row>
    <row r="10" spans="1:10" ht="16" x14ac:dyDescent="0.2">
      <c r="A10" s="72" t="s">
        <v>78</v>
      </c>
      <c r="B10" s="70"/>
      <c r="C10" s="70"/>
      <c r="D10" s="73" t="s">
        <v>77</v>
      </c>
      <c r="E10" s="70"/>
      <c r="F10" s="70"/>
      <c r="G10" s="70"/>
      <c r="H10" s="70"/>
      <c r="I10" s="69"/>
    </row>
    <row r="11" spans="1:10" ht="17" x14ac:dyDescent="0.2">
      <c r="A11" s="72" t="s">
        <v>76</v>
      </c>
      <c r="B11" s="70"/>
      <c r="C11" s="70"/>
      <c r="D11" s="44" t="s">
        <v>75</v>
      </c>
      <c r="E11" s="70"/>
      <c r="F11" s="70"/>
      <c r="G11" s="70"/>
      <c r="H11" s="70"/>
      <c r="I11" s="69"/>
    </row>
    <row r="12" spans="1:10" ht="16" x14ac:dyDescent="0.2">
      <c r="A12" s="72" t="s">
        <v>74</v>
      </c>
      <c r="B12" s="70"/>
      <c r="C12" s="70"/>
      <c r="D12" s="71">
        <v>144000</v>
      </c>
      <c r="E12" s="70"/>
      <c r="F12" s="70"/>
      <c r="G12" s="70"/>
      <c r="H12" s="70"/>
      <c r="I12" s="69"/>
    </row>
    <row r="13" spans="1:10" ht="17" thickBot="1" x14ac:dyDescent="0.25">
      <c r="A13" s="72"/>
      <c r="B13" s="70"/>
      <c r="C13" s="70"/>
      <c r="D13" s="71"/>
      <c r="E13" s="70"/>
      <c r="F13" s="70"/>
      <c r="G13" s="70"/>
      <c r="H13" s="70"/>
      <c r="I13" s="69"/>
    </row>
    <row r="14" spans="1:10" ht="69" x14ac:dyDescent="0.2">
      <c r="A14" s="68" t="s">
        <v>73</v>
      </c>
      <c r="B14" s="67" t="s">
        <v>72</v>
      </c>
      <c r="C14" s="67" t="s">
        <v>71</v>
      </c>
      <c r="D14" s="66" t="s">
        <v>70</v>
      </c>
      <c r="E14" s="66" t="s">
        <v>69</v>
      </c>
      <c r="F14" s="65" t="s">
        <v>68</v>
      </c>
      <c r="G14" s="65" t="s">
        <v>67</v>
      </c>
      <c r="H14" s="65" t="s">
        <v>15</v>
      </c>
      <c r="I14" s="64" t="s">
        <v>14</v>
      </c>
    </row>
    <row r="15" spans="1:10" ht="25.5" customHeight="1" x14ac:dyDescent="0.2">
      <c r="A15" s="59">
        <v>45329</v>
      </c>
      <c r="B15" s="58" t="s">
        <v>110</v>
      </c>
      <c r="C15" s="62" t="s">
        <v>60</v>
      </c>
      <c r="D15" s="61" t="s">
        <v>59</v>
      </c>
      <c r="E15" s="61" t="s">
        <v>58</v>
      </c>
      <c r="F15" s="61">
        <v>2</v>
      </c>
      <c r="G15" s="60">
        <v>982</v>
      </c>
      <c r="H15" s="60"/>
      <c r="I15" s="54">
        <f>G15+H15</f>
        <v>982</v>
      </c>
      <c r="J15" s="53">
        <v>45330</v>
      </c>
    </row>
    <row r="16" spans="1:10" ht="34" x14ac:dyDescent="0.2">
      <c r="A16" s="59">
        <v>45362</v>
      </c>
      <c r="B16" s="58" t="s">
        <v>109</v>
      </c>
      <c r="C16" s="62" t="s">
        <v>56</v>
      </c>
      <c r="D16" s="61" t="s">
        <v>55</v>
      </c>
      <c r="E16" s="61" t="s">
        <v>54</v>
      </c>
      <c r="F16" s="61">
        <v>6</v>
      </c>
      <c r="G16" s="60">
        <v>3000</v>
      </c>
      <c r="H16" s="60">
        <v>1399.64</v>
      </c>
      <c r="I16" s="54">
        <f>G16+H16</f>
        <v>4399.6400000000003</v>
      </c>
      <c r="J16" s="53">
        <v>45344</v>
      </c>
    </row>
    <row r="17" spans="1:13" ht="24.75" customHeight="1" x14ac:dyDescent="0.2">
      <c r="A17" s="59">
        <v>45329</v>
      </c>
      <c r="B17" s="58" t="s">
        <v>108</v>
      </c>
      <c r="C17" s="62" t="s">
        <v>50</v>
      </c>
      <c r="D17" s="61" t="s">
        <v>52</v>
      </c>
      <c r="E17" s="61" t="s">
        <v>48</v>
      </c>
      <c r="F17" s="61">
        <v>3</v>
      </c>
      <c r="G17" s="60">
        <v>389.5</v>
      </c>
      <c r="H17" s="60"/>
      <c r="I17" s="54">
        <f>G17+H17</f>
        <v>389.5</v>
      </c>
      <c r="J17" s="53">
        <v>45336</v>
      </c>
      <c r="M17" s="21"/>
    </row>
    <row r="18" spans="1:13" ht="38.25" customHeight="1" x14ac:dyDescent="0.2">
      <c r="A18" s="59">
        <v>45351</v>
      </c>
      <c r="B18" s="58" t="s">
        <v>107</v>
      </c>
      <c r="C18" s="62" t="s">
        <v>50</v>
      </c>
      <c r="D18" s="61" t="s">
        <v>105</v>
      </c>
      <c r="E18" s="61" t="s">
        <v>48</v>
      </c>
      <c r="F18" s="61">
        <v>3</v>
      </c>
      <c r="G18" s="60">
        <v>786</v>
      </c>
      <c r="H18" s="60"/>
      <c r="I18" s="54">
        <f>G18+H18</f>
        <v>786</v>
      </c>
      <c r="J18" s="53">
        <v>45351</v>
      </c>
    </row>
    <row r="19" spans="1:13" ht="42.75" customHeight="1" x14ac:dyDescent="0.2">
      <c r="A19" s="59">
        <v>45323</v>
      </c>
      <c r="B19" s="58" t="s">
        <v>106</v>
      </c>
      <c r="C19" s="62" t="s">
        <v>50</v>
      </c>
      <c r="D19" s="61" t="s">
        <v>105</v>
      </c>
      <c r="E19" s="61" t="s">
        <v>48</v>
      </c>
      <c r="F19" s="61">
        <v>3</v>
      </c>
      <c r="G19" s="60">
        <v>225</v>
      </c>
      <c r="H19" s="60"/>
      <c r="I19" s="54">
        <f>G19+H19</f>
        <v>225</v>
      </c>
      <c r="J19" s="53">
        <v>45324</v>
      </c>
    </row>
    <row r="20" spans="1:13" ht="27.75" customHeight="1" x14ac:dyDescent="0.2">
      <c r="A20" s="59">
        <v>45330</v>
      </c>
      <c r="B20" s="58" t="s">
        <v>61</v>
      </c>
      <c r="C20" s="62" t="s">
        <v>50</v>
      </c>
      <c r="D20" s="61" t="s">
        <v>104</v>
      </c>
      <c r="E20" s="61" t="s">
        <v>48</v>
      </c>
      <c r="F20" s="61">
        <v>3</v>
      </c>
      <c r="G20" s="60">
        <v>130</v>
      </c>
      <c r="H20" s="60"/>
      <c r="I20" s="54">
        <f>G20+H20</f>
        <v>130</v>
      </c>
      <c r="J20" s="53">
        <v>45328</v>
      </c>
    </row>
    <row r="21" spans="1:13" ht="35.25" customHeight="1" x14ac:dyDescent="0.2">
      <c r="A21" s="59">
        <v>45334</v>
      </c>
      <c r="B21" s="58" t="s">
        <v>103</v>
      </c>
      <c r="C21" s="62" t="s">
        <v>33</v>
      </c>
      <c r="D21" s="61" t="s">
        <v>46</v>
      </c>
      <c r="E21" s="61" t="s">
        <v>31</v>
      </c>
      <c r="F21" s="61">
        <v>7</v>
      </c>
      <c r="G21" s="60">
        <v>269.08</v>
      </c>
      <c r="H21" s="60"/>
      <c r="I21" s="54">
        <f>G21+H21</f>
        <v>269.08</v>
      </c>
      <c r="J21" s="53">
        <v>45336</v>
      </c>
    </row>
    <row r="22" spans="1:13" ht="34" x14ac:dyDescent="0.2">
      <c r="A22" s="59">
        <v>45330</v>
      </c>
      <c r="B22" s="58" t="s">
        <v>100</v>
      </c>
      <c r="C22" s="62" t="s">
        <v>33</v>
      </c>
      <c r="D22" s="61" t="s">
        <v>42</v>
      </c>
      <c r="E22" s="61" t="s">
        <v>35</v>
      </c>
      <c r="F22" s="61">
        <v>5</v>
      </c>
      <c r="G22" s="85">
        <v>190</v>
      </c>
      <c r="H22" s="60"/>
      <c r="I22" s="54">
        <f>G22+H22</f>
        <v>190</v>
      </c>
      <c r="J22" s="53">
        <v>45337</v>
      </c>
    </row>
    <row r="23" spans="1:13" ht="34" x14ac:dyDescent="0.2">
      <c r="A23" s="59">
        <v>45342</v>
      </c>
      <c r="B23" s="58" t="s">
        <v>102</v>
      </c>
      <c r="C23" s="62" t="s">
        <v>33</v>
      </c>
      <c r="D23" s="61" t="s">
        <v>42</v>
      </c>
      <c r="E23" s="61" t="s">
        <v>35</v>
      </c>
      <c r="F23" s="61">
        <v>5</v>
      </c>
      <c r="G23" s="85">
        <v>161</v>
      </c>
      <c r="H23" s="60"/>
      <c r="I23" s="54">
        <f>G23+H23</f>
        <v>161</v>
      </c>
      <c r="J23" s="53">
        <v>45337</v>
      </c>
    </row>
    <row r="24" spans="1:13" ht="34" x14ac:dyDescent="0.2">
      <c r="A24" s="59">
        <v>45341</v>
      </c>
      <c r="B24" s="58" t="s">
        <v>101</v>
      </c>
      <c r="C24" s="62" t="s">
        <v>33</v>
      </c>
      <c r="D24" s="61" t="s">
        <v>42</v>
      </c>
      <c r="E24" s="61" t="s">
        <v>35</v>
      </c>
      <c r="F24" s="61">
        <v>5</v>
      </c>
      <c r="G24" s="85">
        <v>88.3</v>
      </c>
      <c r="H24" s="60"/>
      <c r="I24" s="54">
        <f>G24+H24</f>
        <v>88.3</v>
      </c>
      <c r="J24" s="53">
        <v>45337</v>
      </c>
    </row>
    <row r="25" spans="1:13" ht="34" x14ac:dyDescent="0.2">
      <c r="A25" s="59">
        <v>45348</v>
      </c>
      <c r="B25" s="58" t="s">
        <v>100</v>
      </c>
      <c r="C25" s="62" t="s">
        <v>33</v>
      </c>
      <c r="D25" s="61" t="s">
        <v>42</v>
      </c>
      <c r="E25" s="61" t="s">
        <v>35</v>
      </c>
      <c r="F25" s="61">
        <v>5</v>
      </c>
      <c r="G25" s="85">
        <v>57.8</v>
      </c>
      <c r="H25" s="60"/>
      <c r="I25" s="54">
        <f>G25+H25</f>
        <v>57.8</v>
      </c>
      <c r="J25" s="53"/>
    </row>
    <row r="26" spans="1:13" ht="34" x14ac:dyDescent="0.2">
      <c r="A26" s="59">
        <v>45346</v>
      </c>
      <c r="B26" s="58" t="s">
        <v>99</v>
      </c>
      <c r="C26" s="62" t="s">
        <v>33</v>
      </c>
      <c r="D26" s="61" t="s">
        <v>42</v>
      </c>
      <c r="E26" s="61" t="s">
        <v>35</v>
      </c>
      <c r="F26" s="61">
        <v>5</v>
      </c>
      <c r="G26" s="85">
        <v>128.30000000000001</v>
      </c>
      <c r="H26" s="60"/>
      <c r="I26" s="54">
        <f>G26+H26</f>
        <v>128.30000000000001</v>
      </c>
      <c r="J26" s="53"/>
    </row>
    <row r="27" spans="1:13" ht="34" x14ac:dyDescent="0.2">
      <c r="A27" s="59">
        <v>45350</v>
      </c>
      <c r="B27" s="58" t="s">
        <v>98</v>
      </c>
      <c r="C27" s="62" t="s">
        <v>33</v>
      </c>
      <c r="D27" s="61" t="s">
        <v>42</v>
      </c>
      <c r="E27" s="61" t="s">
        <v>35</v>
      </c>
      <c r="F27" s="61">
        <v>5</v>
      </c>
      <c r="G27" s="85">
        <v>28.99</v>
      </c>
      <c r="H27" s="60"/>
      <c r="I27" s="54">
        <f>G27+H27</f>
        <v>28.99</v>
      </c>
      <c r="J27" s="53"/>
    </row>
    <row r="28" spans="1:13" ht="34" x14ac:dyDescent="0.2">
      <c r="A28" s="59">
        <v>45347</v>
      </c>
      <c r="B28" s="58" t="s">
        <v>97</v>
      </c>
      <c r="C28" s="62" t="s">
        <v>33</v>
      </c>
      <c r="D28" s="61" t="s">
        <v>96</v>
      </c>
      <c r="E28" s="61" t="s">
        <v>35</v>
      </c>
      <c r="F28" s="61">
        <v>5</v>
      </c>
      <c r="G28" s="85">
        <v>47.93</v>
      </c>
      <c r="H28" s="60"/>
      <c r="I28" s="54">
        <f>G28+H28</f>
        <v>47.93</v>
      </c>
      <c r="J28" s="53"/>
    </row>
    <row r="29" spans="1:13" ht="17" x14ac:dyDescent="0.2">
      <c r="A29" s="59">
        <v>45343</v>
      </c>
      <c r="B29" s="58" t="s">
        <v>95</v>
      </c>
      <c r="C29" s="62" t="s">
        <v>33</v>
      </c>
      <c r="D29" s="61" t="s">
        <v>32</v>
      </c>
      <c r="E29" s="61" t="s">
        <v>31</v>
      </c>
      <c r="F29" s="61">
        <v>7</v>
      </c>
      <c r="G29" s="60">
        <v>130.91999999999999</v>
      </c>
      <c r="H29" s="60"/>
      <c r="I29" s="54">
        <f>G29+H29</f>
        <v>130.91999999999999</v>
      </c>
      <c r="J29" s="53">
        <v>45344</v>
      </c>
    </row>
    <row r="30" spans="1:13" ht="56.25" customHeight="1" x14ac:dyDescent="0.2">
      <c r="A30" s="59">
        <v>45323</v>
      </c>
      <c r="B30" s="62">
        <v>45323</v>
      </c>
      <c r="C30" s="63" t="s">
        <v>29</v>
      </c>
      <c r="D30" s="61" t="s">
        <v>94</v>
      </c>
      <c r="E30" s="61" t="s">
        <v>22</v>
      </c>
      <c r="F30" s="61">
        <v>1</v>
      </c>
      <c r="G30" s="60">
        <v>1733.83</v>
      </c>
      <c r="H30" s="60"/>
      <c r="I30" s="54">
        <f>G30+H30</f>
        <v>1733.83</v>
      </c>
    </row>
    <row r="31" spans="1:13" ht="51" x14ac:dyDescent="0.2">
      <c r="A31" s="59">
        <v>45323</v>
      </c>
      <c r="B31" s="62">
        <v>45323</v>
      </c>
      <c r="C31" s="63" t="s">
        <v>29</v>
      </c>
      <c r="D31" s="61" t="s">
        <v>93</v>
      </c>
      <c r="E31" s="61" t="s">
        <v>22</v>
      </c>
      <c r="F31" s="61">
        <v>1</v>
      </c>
      <c r="G31" s="60">
        <v>1476.33</v>
      </c>
      <c r="H31" s="60"/>
      <c r="I31" s="54">
        <f>G31+H31</f>
        <v>1476.33</v>
      </c>
    </row>
    <row r="32" spans="1:13" ht="23.25" customHeight="1" x14ac:dyDescent="0.2">
      <c r="A32" s="59">
        <v>45323</v>
      </c>
      <c r="B32" s="62">
        <v>45323</v>
      </c>
      <c r="C32" s="63" t="s">
        <v>26</v>
      </c>
      <c r="D32" s="61" t="s">
        <v>27</v>
      </c>
      <c r="E32" s="61" t="s">
        <v>22</v>
      </c>
      <c r="F32" s="61">
        <v>9</v>
      </c>
      <c r="G32" s="60">
        <v>250</v>
      </c>
      <c r="H32" s="60"/>
      <c r="I32" s="54">
        <f>G32+H32</f>
        <v>250</v>
      </c>
      <c r="J32" s="53">
        <v>45324</v>
      </c>
    </row>
    <row r="33" spans="1:10" ht="23.25" customHeight="1" x14ac:dyDescent="0.2">
      <c r="A33" s="59">
        <v>45323</v>
      </c>
      <c r="B33" s="62">
        <v>45323</v>
      </c>
      <c r="C33" s="62" t="s">
        <v>26</v>
      </c>
      <c r="D33" s="61" t="s">
        <v>25</v>
      </c>
      <c r="E33" s="61" t="s">
        <v>22</v>
      </c>
      <c r="F33" s="61">
        <v>10</v>
      </c>
      <c r="G33" s="60">
        <v>250</v>
      </c>
      <c r="H33" s="60"/>
      <c r="I33" s="54">
        <f>G33+H33</f>
        <v>250</v>
      </c>
      <c r="J33" s="53">
        <v>45329</v>
      </c>
    </row>
    <row r="34" spans="1:10" ht="34.5" customHeight="1" x14ac:dyDescent="0.2">
      <c r="A34" s="59">
        <v>45323</v>
      </c>
      <c r="B34" s="62">
        <v>45323</v>
      </c>
      <c r="C34" s="62" t="s">
        <v>24</v>
      </c>
      <c r="D34" s="61" t="s">
        <v>23</v>
      </c>
      <c r="E34" s="61" t="s">
        <v>22</v>
      </c>
      <c r="F34" s="61">
        <v>8</v>
      </c>
      <c r="G34" s="60">
        <v>250</v>
      </c>
      <c r="H34" s="60"/>
      <c r="I34" s="54">
        <f>G34+H34</f>
        <v>250</v>
      </c>
      <c r="J34" s="53">
        <v>45324</v>
      </c>
    </row>
    <row r="35" spans="1:10" ht="33" customHeight="1" x14ac:dyDescent="0.2">
      <c r="A35" s="59">
        <v>45351</v>
      </c>
      <c r="B35" s="58" t="s">
        <v>92</v>
      </c>
      <c r="C35" s="57" t="s">
        <v>20</v>
      </c>
      <c r="D35" s="56" t="s">
        <v>19</v>
      </c>
      <c r="E35" s="56" t="s">
        <v>18</v>
      </c>
      <c r="F35" s="56">
        <v>4</v>
      </c>
      <c r="G35" s="55">
        <v>200</v>
      </c>
      <c r="H35" s="55"/>
      <c r="I35" s="54">
        <f>G35+H35</f>
        <v>200</v>
      </c>
      <c r="J35" s="53">
        <v>45337</v>
      </c>
    </row>
    <row r="36" spans="1:10" ht="29.25" customHeight="1" thickBot="1" x14ac:dyDescent="0.25">
      <c r="A36" s="52"/>
      <c r="B36" s="51"/>
      <c r="C36" s="50"/>
      <c r="D36" s="50"/>
      <c r="E36" s="50"/>
      <c r="F36" s="49"/>
      <c r="G36" s="49">
        <f>SUM(G15:G35)</f>
        <v>10774.980000000001</v>
      </c>
      <c r="H36" s="49">
        <f>SUM(H15:H35)</f>
        <v>1399.64</v>
      </c>
      <c r="I36" s="48">
        <f>G36+H36</f>
        <v>12174.62</v>
      </c>
    </row>
    <row r="37" spans="1:10" ht="16" x14ac:dyDescent="0.2">
      <c r="A37" s="46"/>
      <c r="B37" s="47"/>
      <c r="C37" s="44"/>
      <c r="D37" s="44"/>
      <c r="E37" s="44"/>
      <c r="F37" s="43"/>
      <c r="G37" s="43"/>
      <c r="H37" s="43"/>
      <c r="I37" s="43"/>
    </row>
    <row r="38" spans="1:10" ht="16" x14ac:dyDescent="0.2">
      <c r="A38" s="46"/>
      <c r="B38" s="47"/>
      <c r="C38" s="44"/>
      <c r="D38" s="44"/>
      <c r="E38" s="44"/>
      <c r="F38" s="43"/>
      <c r="G38" s="43"/>
      <c r="H38" s="43"/>
      <c r="I38" s="43"/>
    </row>
    <row r="39" spans="1:10" ht="53.25" customHeight="1" x14ac:dyDescent="0.2">
      <c r="A39" s="46"/>
      <c r="B39" s="47"/>
      <c r="C39" s="44"/>
      <c r="D39" s="44"/>
      <c r="E39" s="44"/>
      <c r="F39" s="43"/>
      <c r="G39" s="43"/>
      <c r="H39" s="43"/>
      <c r="I39" s="43"/>
    </row>
    <row r="40" spans="1:10" ht="16" x14ac:dyDescent="0.2">
      <c r="A40" s="46"/>
      <c r="B40" s="47"/>
      <c r="C40" s="44"/>
      <c r="D40" s="44"/>
      <c r="E40" s="44"/>
      <c r="F40" s="43"/>
      <c r="G40" s="43"/>
      <c r="H40" s="43"/>
      <c r="I40" s="43"/>
    </row>
    <row r="41" spans="1:10" ht="16" x14ac:dyDescent="0.2">
      <c r="A41" s="46"/>
      <c r="B41" s="45"/>
      <c r="C41" s="44"/>
      <c r="D41" s="44"/>
      <c r="E41" s="44"/>
      <c r="F41" s="43"/>
      <c r="G41" s="43"/>
      <c r="H41" s="43"/>
      <c r="I41" s="43"/>
    </row>
    <row r="42" spans="1:10" ht="16" x14ac:dyDescent="0.2">
      <c r="A42" s="42" t="s">
        <v>17</v>
      </c>
      <c r="B42" s="41"/>
      <c r="C42" s="41"/>
      <c r="D42" s="41"/>
      <c r="E42" s="41"/>
      <c r="F42" s="41"/>
      <c r="G42" s="41"/>
      <c r="H42" s="41"/>
      <c r="I42" s="40"/>
    </row>
    <row r="43" spans="1:10" ht="34" x14ac:dyDescent="0.2">
      <c r="A43" s="39"/>
      <c r="B43" s="38"/>
      <c r="C43" s="38"/>
      <c r="D43" s="38"/>
      <c r="E43" s="38"/>
      <c r="F43" s="37"/>
      <c r="G43" s="36" t="s">
        <v>16</v>
      </c>
      <c r="H43" s="36" t="s">
        <v>15</v>
      </c>
      <c r="I43" s="35" t="s">
        <v>14</v>
      </c>
    </row>
    <row r="44" spans="1:10" ht="16" x14ac:dyDescent="0.2">
      <c r="A44" s="15" t="s">
        <v>13</v>
      </c>
      <c r="B44" s="14"/>
      <c r="C44" s="14"/>
      <c r="D44" s="14"/>
      <c r="E44" s="17"/>
      <c r="F44" s="34">
        <v>1</v>
      </c>
      <c r="G44" s="10">
        <f>SUMIF($F$15:$F$35,F44,$G$15:$G$35)</f>
        <v>3210.16</v>
      </c>
      <c r="H44" s="10">
        <f>SUMIF($F$15:$F$35,F44,$H$15:$H$35)</f>
        <v>0</v>
      </c>
      <c r="I44" s="5">
        <f>SUM(G44:H44)</f>
        <v>3210.16</v>
      </c>
      <c r="J44" s="21">
        <f>G44-G56</f>
        <v>210.15999999999985</v>
      </c>
    </row>
    <row r="45" spans="1:10" ht="16" x14ac:dyDescent="0.2">
      <c r="A45" s="20" t="s">
        <v>12</v>
      </c>
      <c r="B45" s="19"/>
      <c r="C45" s="19"/>
      <c r="D45" s="19"/>
      <c r="E45" s="33"/>
      <c r="F45" s="32">
        <v>2</v>
      </c>
      <c r="G45" s="10">
        <f>SUMIF($F$15:$F$35,F45,$G$15:$G$35)</f>
        <v>982</v>
      </c>
      <c r="H45" s="10">
        <f>SUMIF($F$15:$F$35,F45,$H$15:$H$35)</f>
        <v>0</v>
      </c>
      <c r="I45" s="5">
        <f>SUM(G45:H45)</f>
        <v>982</v>
      </c>
      <c r="J45" s="21">
        <f>G45-G57</f>
        <v>-1018</v>
      </c>
    </row>
    <row r="46" spans="1:10" ht="16" x14ac:dyDescent="0.2">
      <c r="A46" s="15" t="s">
        <v>11</v>
      </c>
      <c r="B46" s="14"/>
      <c r="C46" s="14"/>
      <c r="D46" s="14"/>
      <c r="E46" s="17"/>
      <c r="F46" s="30">
        <v>3</v>
      </c>
      <c r="G46" s="10">
        <f>SUMIF($F$15:$F$35,F46,$G$15:$G$35)</f>
        <v>1530.5</v>
      </c>
      <c r="H46" s="10">
        <f>SUMIF($F$15:$F$35,F46,$H$15:$H$35)</f>
        <v>0</v>
      </c>
      <c r="I46" s="5">
        <f>SUM(G46:H46)</f>
        <v>1530.5</v>
      </c>
      <c r="J46" s="21">
        <f>G46-G58</f>
        <v>-469.5</v>
      </c>
    </row>
    <row r="47" spans="1:10" ht="16" x14ac:dyDescent="0.2">
      <c r="A47" s="15" t="s">
        <v>10</v>
      </c>
      <c r="B47" s="14"/>
      <c r="C47" s="14"/>
      <c r="D47" s="14"/>
      <c r="E47" s="17"/>
      <c r="F47" s="30">
        <v>4</v>
      </c>
      <c r="G47" s="10">
        <f>SUMIF($F$15:$F$35,F47,$G$15:$G$35)</f>
        <v>200</v>
      </c>
      <c r="H47" s="10">
        <f>SUMIF($F$15:$F$35,F47,$H$15:$H$35)</f>
        <v>0</v>
      </c>
      <c r="I47" s="5">
        <f>SUM(G47:H47)</f>
        <v>200</v>
      </c>
      <c r="J47" s="21">
        <f>G47-G59</f>
        <v>0</v>
      </c>
    </row>
    <row r="48" spans="1:10" ht="16" x14ac:dyDescent="0.2">
      <c r="A48" s="15" t="s">
        <v>9</v>
      </c>
      <c r="B48" s="14"/>
      <c r="C48" s="14"/>
      <c r="D48" s="14"/>
      <c r="E48" s="17"/>
      <c r="F48" s="30">
        <v>5</v>
      </c>
      <c r="G48" s="10">
        <f>SUMIF($F$15:$F$35,F48,$G$15:$G$35)</f>
        <v>702.32</v>
      </c>
      <c r="H48" s="10">
        <f>SUMIF($F$15:$F$35,F48,$H$15:$H$35)</f>
        <v>0</v>
      </c>
      <c r="I48" s="5">
        <f>SUM(G48:H48)</f>
        <v>702.32</v>
      </c>
      <c r="J48" s="21">
        <f>G48-G60</f>
        <v>52.32000000000005</v>
      </c>
    </row>
    <row r="49" spans="1:10" ht="16" x14ac:dyDescent="0.2">
      <c r="A49" s="15" t="s">
        <v>8</v>
      </c>
      <c r="B49" s="14"/>
      <c r="C49" s="14"/>
      <c r="D49" s="14"/>
      <c r="E49" s="17"/>
      <c r="F49" s="30">
        <v>6</v>
      </c>
      <c r="G49" s="10">
        <f>SUMIF($F$15:$F$35,F49,$G$15:$G$35)</f>
        <v>3000</v>
      </c>
      <c r="H49" s="10">
        <f>SUMIF($F$15:$F$35,F49,$H$15:$H$35)</f>
        <v>1399.64</v>
      </c>
      <c r="I49" s="5">
        <f>SUM(G49:H49)</f>
        <v>4399.6400000000003</v>
      </c>
      <c r="J49" s="21">
        <f>G49-G61</f>
        <v>0</v>
      </c>
    </row>
    <row r="50" spans="1:10" ht="16" x14ac:dyDescent="0.2">
      <c r="A50" s="15" t="s">
        <v>7</v>
      </c>
      <c r="B50" s="14"/>
      <c r="C50" s="14"/>
      <c r="D50" s="14"/>
      <c r="E50" s="17"/>
      <c r="F50" s="30">
        <v>7</v>
      </c>
      <c r="G50" s="10">
        <f>SUMIF($F$15:$F$35,F50,$G$15:$G$35)</f>
        <v>400</v>
      </c>
      <c r="H50" s="10">
        <f>SUMIF($F$15:$F$35,F50,$H$15:$H$35)</f>
        <v>0</v>
      </c>
      <c r="I50" s="5">
        <f>SUM(G50:H50)</f>
        <v>400</v>
      </c>
      <c r="J50" s="21">
        <f>G50-G62</f>
        <v>0</v>
      </c>
    </row>
    <row r="51" spans="1:10" ht="16" x14ac:dyDescent="0.2">
      <c r="A51" s="15" t="s">
        <v>6</v>
      </c>
      <c r="B51" s="14"/>
      <c r="C51" s="14"/>
      <c r="D51" s="14"/>
      <c r="E51" s="31"/>
      <c r="F51" s="30">
        <v>8</v>
      </c>
      <c r="G51" s="10">
        <f>SUMIF($F$15:$F$35,F51,$G$15:$G$35)</f>
        <v>250</v>
      </c>
      <c r="H51" s="10">
        <f>SUMIF($F$15:$F$35,F51,$H$15:$H$35)</f>
        <v>0</v>
      </c>
      <c r="I51" s="5">
        <f>SUM(G51:H51)</f>
        <v>250</v>
      </c>
      <c r="J51" s="21">
        <f>G51-G63</f>
        <v>0</v>
      </c>
    </row>
    <row r="52" spans="1:10" ht="16" x14ac:dyDescent="0.2">
      <c r="A52" s="15" t="s">
        <v>5</v>
      </c>
      <c r="B52" s="14"/>
      <c r="C52" s="14"/>
      <c r="D52" s="14"/>
      <c r="E52" s="17"/>
      <c r="F52" s="30">
        <v>9</v>
      </c>
      <c r="G52" s="10">
        <f>SUMIF($F$15:$F$35,F52,$G$15:$G$35)</f>
        <v>250</v>
      </c>
      <c r="H52" s="10">
        <f>SUMIF($F$15:$F$35,F52,$H$15:$H$35)</f>
        <v>0</v>
      </c>
      <c r="I52" s="5">
        <f>SUM(G52:H52)</f>
        <v>250</v>
      </c>
      <c r="J52" s="21">
        <f>G52-G64</f>
        <v>0</v>
      </c>
    </row>
    <row r="53" spans="1:10" ht="16" x14ac:dyDescent="0.2">
      <c r="A53" s="15" t="s">
        <v>4</v>
      </c>
      <c r="B53" s="14"/>
      <c r="C53" s="14"/>
      <c r="D53" s="14"/>
      <c r="E53" s="17"/>
      <c r="F53" s="30">
        <v>10</v>
      </c>
      <c r="G53" s="10">
        <f>SUMIF($F$15:$F$35,F53,$G$15:$G$35)</f>
        <v>250</v>
      </c>
      <c r="H53" s="10">
        <f>SUMIF($F$15:$F$35,F53,$H$15:$H$35)</f>
        <v>0</v>
      </c>
      <c r="I53" s="5">
        <v>0</v>
      </c>
      <c r="J53" s="21">
        <f>G53-G65</f>
        <v>0</v>
      </c>
    </row>
    <row r="54" spans="1:10" ht="16" x14ac:dyDescent="0.2">
      <c r="A54" s="29" t="s">
        <v>3</v>
      </c>
      <c r="B54" s="28"/>
      <c r="C54" s="28"/>
      <c r="D54" s="28"/>
      <c r="E54" s="27"/>
      <c r="F54" s="26"/>
      <c r="G54" s="5">
        <f>SUM(G44:G53)</f>
        <v>10774.98</v>
      </c>
      <c r="H54" s="5">
        <f>SUM(H44:H53)</f>
        <v>1399.64</v>
      </c>
      <c r="I54" s="5">
        <f>SUM(I44:I53)</f>
        <v>11924.619999999999</v>
      </c>
      <c r="J54" s="21">
        <f>G54-G66</f>
        <v>-1225.0200000000004</v>
      </c>
    </row>
    <row r="55" spans="1:10" ht="16" x14ac:dyDescent="0.2">
      <c r="A55" s="25"/>
      <c r="B55" s="3"/>
      <c r="C55" s="3"/>
      <c r="D55" s="3"/>
      <c r="E55" s="24"/>
      <c r="F55" s="23"/>
      <c r="G55" s="22"/>
      <c r="H55" s="22"/>
      <c r="I55" s="22"/>
      <c r="J55" s="21"/>
    </row>
    <row r="56" spans="1:10" ht="16" x14ac:dyDescent="0.2">
      <c r="A56" s="15" t="s">
        <v>13</v>
      </c>
      <c r="B56" s="14"/>
      <c r="C56" s="14"/>
      <c r="D56" s="14"/>
      <c r="E56" s="17"/>
      <c r="F56" s="10"/>
      <c r="G56" s="10">
        <v>3000</v>
      </c>
      <c r="H56" s="10">
        <v>0</v>
      </c>
      <c r="I56" s="5">
        <f>G56+H56</f>
        <v>3000</v>
      </c>
    </row>
    <row r="57" spans="1:10" ht="16" x14ac:dyDescent="0.2">
      <c r="A57" s="20" t="s">
        <v>12</v>
      </c>
      <c r="B57" s="19"/>
      <c r="C57" s="19"/>
      <c r="D57" s="19"/>
      <c r="E57" s="19"/>
      <c r="F57" s="18"/>
      <c r="G57" s="10">
        <v>2000</v>
      </c>
      <c r="H57" s="10">
        <v>0</v>
      </c>
      <c r="I57" s="5">
        <f>G57+H57</f>
        <v>2000</v>
      </c>
    </row>
    <row r="58" spans="1:10" ht="16" x14ac:dyDescent="0.2">
      <c r="A58" s="15" t="s">
        <v>11</v>
      </c>
      <c r="B58" s="14"/>
      <c r="C58" s="14"/>
      <c r="D58" s="14"/>
      <c r="E58" s="17"/>
      <c r="F58" s="16"/>
      <c r="G58" s="10">
        <v>2000</v>
      </c>
      <c r="H58" s="10">
        <v>0</v>
      </c>
      <c r="I58" s="5">
        <f>G58+H58</f>
        <v>2000</v>
      </c>
    </row>
    <row r="59" spans="1:10" ht="16" x14ac:dyDescent="0.2">
      <c r="A59" s="15" t="s">
        <v>10</v>
      </c>
      <c r="B59" s="14"/>
      <c r="C59" s="14"/>
      <c r="D59" s="14"/>
      <c r="E59" s="17"/>
      <c r="F59" s="16"/>
      <c r="G59" s="11">
        <v>200</v>
      </c>
      <c r="H59" s="10">
        <v>0</v>
      </c>
      <c r="I59" s="5">
        <v>200</v>
      </c>
    </row>
    <row r="60" spans="1:10" ht="16" x14ac:dyDescent="0.2">
      <c r="A60" s="15" t="s">
        <v>9</v>
      </c>
      <c r="B60" s="14"/>
      <c r="C60" s="14"/>
      <c r="D60" s="14"/>
      <c r="E60" s="17"/>
      <c r="F60" s="16"/>
      <c r="G60" s="11">
        <v>650</v>
      </c>
      <c r="H60" s="10">
        <v>0</v>
      </c>
      <c r="I60" s="5">
        <v>650</v>
      </c>
    </row>
    <row r="61" spans="1:10" ht="16" x14ac:dyDescent="0.2">
      <c r="A61" s="15" t="s">
        <v>8</v>
      </c>
      <c r="B61" s="14"/>
      <c r="C61" s="14"/>
      <c r="D61" s="14"/>
      <c r="E61" s="17"/>
      <c r="F61" s="16"/>
      <c r="G61" s="10">
        <v>3000</v>
      </c>
      <c r="H61" s="10">
        <v>0</v>
      </c>
      <c r="I61" s="5">
        <v>3000</v>
      </c>
    </row>
    <row r="62" spans="1:10" ht="16" x14ac:dyDescent="0.2">
      <c r="A62" s="15" t="s">
        <v>7</v>
      </c>
      <c r="B62" s="14"/>
      <c r="C62" s="14"/>
      <c r="D62" s="14"/>
      <c r="E62" s="17"/>
      <c r="F62" s="16"/>
      <c r="G62" s="11">
        <v>400</v>
      </c>
      <c r="H62" s="10">
        <v>0</v>
      </c>
      <c r="I62" s="5">
        <v>400</v>
      </c>
    </row>
    <row r="63" spans="1:10" ht="16" x14ac:dyDescent="0.2">
      <c r="A63" s="15" t="s">
        <v>6</v>
      </c>
      <c r="B63" s="14"/>
      <c r="C63" s="14"/>
      <c r="D63" s="14"/>
      <c r="E63" s="13"/>
      <c r="F63" s="12"/>
      <c r="G63" s="11">
        <v>250</v>
      </c>
      <c r="H63" s="10">
        <v>0</v>
      </c>
      <c r="I63" s="5">
        <v>250</v>
      </c>
    </row>
    <row r="64" spans="1:10" ht="16" x14ac:dyDescent="0.2">
      <c r="A64" s="15" t="s">
        <v>5</v>
      </c>
      <c r="B64" s="14"/>
      <c r="C64" s="14"/>
      <c r="D64" s="14"/>
      <c r="E64" s="13"/>
      <c r="F64" s="12"/>
      <c r="G64" s="11">
        <v>250</v>
      </c>
      <c r="H64" s="10">
        <v>0</v>
      </c>
      <c r="I64" s="5">
        <v>250</v>
      </c>
    </row>
    <row r="65" spans="1:9" ht="16" x14ac:dyDescent="0.2">
      <c r="A65" s="15" t="s">
        <v>4</v>
      </c>
      <c r="B65" s="14"/>
      <c r="C65" s="14"/>
      <c r="D65" s="14"/>
      <c r="E65" s="13"/>
      <c r="F65" s="12"/>
      <c r="G65" s="11">
        <v>250</v>
      </c>
      <c r="H65" s="10">
        <v>0</v>
      </c>
      <c r="I65" s="5">
        <v>250</v>
      </c>
    </row>
    <row r="66" spans="1:9" ht="16" x14ac:dyDescent="0.2">
      <c r="A66" s="9" t="s">
        <v>3</v>
      </c>
      <c r="B66" s="8"/>
      <c r="C66" s="8"/>
      <c r="D66" s="8"/>
      <c r="E66" s="7"/>
      <c r="F66" s="7"/>
      <c r="G66" s="5">
        <f>SUM(G56:G65)</f>
        <v>12000</v>
      </c>
      <c r="H66" s="6">
        <f>SUM(H56:H65)</f>
        <v>0</v>
      </c>
      <c r="I66" s="5">
        <v>12000</v>
      </c>
    </row>
    <row r="67" spans="1:9" ht="16" x14ac:dyDescent="0.2">
      <c r="A67" s="4" t="s">
        <v>91</v>
      </c>
      <c r="B67" s="4"/>
      <c r="C67" s="4"/>
      <c r="D67" s="2"/>
      <c r="E67" s="2"/>
      <c r="F67" s="2"/>
      <c r="G67" s="2"/>
      <c r="H67" s="2"/>
      <c r="I67" s="2"/>
    </row>
    <row r="68" spans="1:9" ht="16" x14ac:dyDescent="0.2">
      <c r="A68" s="3"/>
      <c r="B68" s="3"/>
      <c r="C68" s="3"/>
      <c r="D68" s="2"/>
      <c r="E68" s="2"/>
      <c r="F68" s="2"/>
      <c r="G68" s="2"/>
      <c r="H68" s="2"/>
      <c r="I68" s="2"/>
    </row>
    <row r="69" spans="1:9" ht="16" x14ac:dyDescent="0.2">
      <c r="A69" s="1" t="s">
        <v>1</v>
      </c>
      <c r="B69" s="1"/>
      <c r="C69" s="1"/>
      <c r="D69" s="1"/>
      <c r="E69" s="1"/>
      <c r="F69" s="1"/>
      <c r="G69" s="1"/>
      <c r="H69" s="1"/>
      <c r="I69" s="1"/>
    </row>
    <row r="70" spans="1:9" ht="16" x14ac:dyDescent="0.2">
      <c r="A70" s="1" t="s">
        <v>0</v>
      </c>
      <c r="B70" s="1"/>
      <c r="C70" s="1"/>
      <c r="D70" s="1"/>
      <c r="E70" s="1"/>
      <c r="F70" s="1"/>
      <c r="G70" s="1"/>
      <c r="H70" s="1"/>
      <c r="I70" s="1"/>
    </row>
  </sheetData>
  <mergeCells count="27">
    <mergeCell ref="A65:D65"/>
    <mergeCell ref="A57:F57"/>
    <mergeCell ref="A58:D58"/>
    <mergeCell ref="A67:C67"/>
    <mergeCell ref="A69:I69"/>
    <mergeCell ref="A70:I70"/>
    <mergeCell ref="A60:D60"/>
    <mergeCell ref="A61:D61"/>
    <mergeCell ref="A62:D62"/>
    <mergeCell ref="A63:D63"/>
    <mergeCell ref="A64:D64"/>
    <mergeCell ref="A59:D59"/>
    <mergeCell ref="A46:D46"/>
    <mergeCell ref="A47:D47"/>
    <mergeCell ref="A48:D48"/>
    <mergeCell ref="A49:D49"/>
    <mergeCell ref="A50:D50"/>
    <mergeCell ref="A51:D51"/>
    <mergeCell ref="A52:D52"/>
    <mergeCell ref="A53:D53"/>
    <mergeCell ref="A56:D56"/>
    <mergeCell ref="A45:D45"/>
    <mergeCell ref="A1:I1"/>
    <mergeCell ref="A2:I2"/>
    <mergeCell ref="A3:I3"/>
    <mergeCell ref="A42:I42"/>
    <mergeCell ref="A44:D44"/>
  </mergeCells>
  <pageMargins left="0.511811024" right="0.511811024" top="0.78740157499999996" bottom="0.78740157499999996" header="0.31496062000000002" footer="0.31496062000000002"/>
  <pageSetup paperSize="9" scale="6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7AB39-ECAA-0C43-BD25-2CB4715C6A87}">
  <sheetPr>
    <pageSetUpPr fitToPage="1"/>
  </sheetPr>
  <dimension ref="A1:M64"/>
  <sheetViews>
    <sheetView topLeftCell="A14" workbookViewId="0">
      <selection sqref="A1:I79"/>
    </sheetView>
  </sheetViews>
  <sheetFormatPr baseColWidth="10" defaultColWidth="8.83203125" defaultRowHeight="15" x14ac:dyDescent="0.2"/>
  <cols>
    <col min="1" max="1" width="14.1640625" customWidth="1"/>
    <col min="2" max="3" width="13.1640625" customWidth="1"/>
    <col min="4" max="4" width="29.1640625" customWidth="1"/>
    <col min="5" max="5" width="16.33203125" customWidth="1"/>
    <col min="7" max="7" width="12.83203125" customWidth="1"/>
    <col min="8" max="8" width="12" customWidth="1"/>
    <col min="9" max="9" width="13.33203125" customWidth="1"/>
    <col min="10" max="10" width="13" customWidth="1"/>
  </cols>
  <sheetData>
    <row r="1" spans="1:10" ht="16" x14ac:dyDescent="0.2">
      <c r="A1" s="84" t="s">
        <v>90</v>
      </c>
      <c r="B1" s="83"/>
      <c r="C1" s="83"/>
      <c r="D1" s="83"/>
      <c r="E1" s="83"/>
      <c r="F1" s="83"/>
      <c r="G1" s="83"/>
      <c r="H1" s="83"/>
      <c r="I1" s="82"/>
    </row>
    <row r="2" spans="1:10" ht="16" x14ac:dyDescent="0.2">
      <c r="A2" s="81" t="s">
        <v>126</v>
      </c>
      <c r="B2" s="80"/>
      <c r="C2" s="80"/>
      <c r="D2" s="80"/>
      <c r="E2" s="80"/>
      <c r="F2" s="80"/>
      <c r="G2" s="80"/>
      <c r="H2" s="80"/>
      <c r="I2" s="79"/>
    </row>
    <row r="3" spans="1:10" ht="16" x14ac:dyDescent="0.2">
      <c r="A3" s="78"/>
      <c r="B3" s="77"/>
      <c r="C3" s="77"/>
      <c r="D3" s="77"/>
      <c r="E3" s="77"/>
      <c r="F3" s="77"/>
      <c r="G3" s="77"/>
      <c r="H3" s="77"/>
      <c r="I3" s="76"/>
    </row>
    <row r="4" spans="1:10" ht="26.25" customHeight="1" x14ac:dyDescent="0.2">
      <c r="A4" s="75" t="s">
        <v>88</v>
      </c>
      <c r="B4" s="74"/>
      <c r="C4" s="70"/>
      <c r="D4" s="73" t="s">
        <v>87</v>
      </c>
      <c r="E4" s="70"/>
      <c r="F4" s="70"/>
      <c r="G4" s="70"/>
      <c r="H4" s="70"/>
      <c r="I4" s="69"/>
    </row>
    <row r="5" spans="1:10" ht="49.5" customHeight="1" x14ac:dyDescent="0.2">
      <c r="A5" s="75" t="s">
        <v>86</v>
      </c>
      <c r="B5" s="74"/>
      <c r="C5" s="70"/>
      <c r="D5" s="44" t="s">
        <v>85</v>
      </c>
      <c r="E5" s="44"/>
      <c r="F5" s="70"/>
      <c r="G5" s="70"/>
      <c r="H5" s="70"/>
      <c r="I5" s="69"/>
    </row>
    <row r="6" spans="1:10" ht="16" x14ac:dyDescent="0.2">
      <c r="A6" s="72" t="s">
        <v>84</v>
      </c>
      <c r="B6" s="70"/>
      <c r="C6" s="70"/>
      <c r="D6" s="44"/>
      <c r="E6" s="70"/>
      <c r="F6" s="70"/>
      <c r="G6" s="70"/>
      <c r="H6" s="70"/>
      <c r="I6" s="69"/>
    </row>
    <row r="7" spans="1:10" ht="51.75" customHeight="1" x14ac:dyDescent="0.2">
      <c r="A7" s="72" t="s">
        <v>83</v>
      </c>
      <c r="B7" s="70"/>
      <c r="C7" s="70"/>
      <c r="D7" s="73" t="s">
        <v>82</v>
      </c>
      <c r="E7" s="70"/>
      <c r="F7" s="70"/>
      <c r="G7" s="70"/>
      <c r="H7" s="70"/>
      <c r="I7" s="69"/>
    </row>
    <row r="8" spans="1:10" ht="16" x14ac:dyDescent="0.2">
      <c r="A8" s="72" t="s">
        <v>81</v>
      </c>
      <c r="B8" s="70"/>
      <c r="C8" s="70"/>
      <c r="D8" s="70">
        <v>2024</v>
      </c>
      <c r="E8" s="70"/>
      <c r="F8" s="70"/>
      <c r="G8" s="70"/>
      <c r="H8" s="70"/>
      <c r="I8" s="69"/>
    </row>
    <row r="9" spans="1:10" ht="17" x14ac:dyDescent="0.2">
      <c r="A9" s="72" t="s">
        <v>80</v>
      </c>
      <c r="B9" s="70"/>
      <c r="C9" s="70"/>
      <c r="D9" s="44" t="s">
        <v>79</v>
      </c>
      <c r="E9" s="70"/>
      <c r="F9" s="70"/>
      <c r="G9" s="70"/>
      <c r="H9" s="70"/>
      <c r="I9" s="69"/>
    </row>
    <row r="10" spans="1:10" ht="27.75" customHeight="1" x14ac:dyDescent="0.2">
      <c r="A10" s="72" t="s">
        <v>78</v>
      </c>
      <c r="B10" s="70"/>
      <c r="C10" s="70"/>
      <c r="D10" s="73" t="s">
        <v>77</v>
      </c>
      <c r="E10" s="70"/>
      <c r="F10" s="70"/>
      <c r="G10" s="70"/>
      <c r="H10" s="70"/>
      <c r="I10" s="69"/>
    </row>
    <row r="11" spans="1:10" ht="28.5" customHeight="1" x14ac:dyDescent="0.2">
      <c r="A11" s="72" t="s">
        <v>76</v>
      </c>
      <c r="B11" s="70"/>
      <c r="C11" s="70"/>
      <c r="D11" s="44" t="s">
        <v>75</v>
      </c>
      <c r="E11" s="70"/>
      <c r="F11" s="70"/>
      <c r="G11" s="70"/>
      <c r="H11" s="70"/>
      <c r="I11" s="69"/>
    </row>
    <row r="12" spans="1:10" ht="26.25" customHeight="1" x14ac:dyDescent="0.2">
      <c r="A12" s="72" t="s">
        <v>74</v>
      </c>
      <c r="B12" s="70"/>
      <c r="C12" s="70"/>
      <c r="D12" s="71">
        <v>144000</v>
      </c>
      <c r="E12" s="70"/>
      <c r="F12" s="70"/>
      <c r="G12" s="70"/>
      <c r="H12" s="70"/>
      <c r="I12" s="69"/>
    </row>
    <row r="13" spans="1:10" ht="17" thickBot="1" x14ac:dyDescent="0.25">
      <c r="A13" s="72"/>
      <c r="B13" s="70"/>
      <c r="C13" s="70"/>
      <c r="D13" s="71"/>
      <c r="E13" s="70"/>
      <c r="F13" s="70"/>
      <c r="G13" s="70"/>
      <c r="H13" s="70"/>
      <c r="I13" s="69"/>
    </row>
    <row r="14" spans="1:10" ht="77" x14ac:dyDescent="0.2">
      <c r="A14" s="68" t="s">
        <v>73</v>
      </c>
      <c r="B14" s="67" t="s">
        <v>72</v>
      </c>
      <c r="C14" s="67" t="s">
        <v>71</v>
      </c>
      <c r="D14" s="66" t="s">
        <v>70</v>
      </c>
      <c r="E14" s="66" t="s">
        <v>69</v>
      </c>
      <c r="F14" s="65" t="s">
        <v>68</v>
      </c>
      <c r="G14" s="65" t="s">
        <v>67</v>
      </c>
      <c r="H14" s="65" t="s">
        <v>15</v>
      </c>
      <c r="I14" s="64" t="s">
        <v>14</v>
      </c>
    </row>
    <row r="15" spans="1:10" ht="21" customHeight="1" x14ac:dyDescent="0.2">
      <c r="A15" s="59">
        <v>45365</v>
      </c>
      <c r="B15" s="58" t="s">
        <v>125</v>
      </c>
      <c r="C15" s="62" t="s">
        <v>60</v>
      </c>
      <c r="D15" s="61" t="s">
        <v>59</v>
      </c>
      <c r="E15" s="61" t="s">
        <v>58</v>
      </c>
      <c r="F15" s="61">
        <v>2</v>
      </c>
      <c r="G15" s="60">
        <v>842</v>
      </c>
      <c r="H15" s="60"/>
      <c r="I15" s="54">
        <f>G15+H15</f>
        <v>842</v>
      </c>
      <c r="J15" s="53">
        <v>45366</v>
      </c>
    </row>
    <row r="16" spans="1:10" ht="25.5" customHeight="1" x14ac:dyDescent="0.2">
      <c r="A16" s="59">
        <v>45356</v>
      </c>
      <c r="B16" s="58" t="s">
        <v>124</v>
      </c>
      <c r="C16" s="62" t="s">
        <v>60</v>
      </c>
      <c r="D16" s="61" t="s">
        <v>59</v>
      </c>
      <c r="E16" s="61" t="s">
        <v>58</v>
      </c>
      <c r="F16" s="61">
        <v>2</v>
      </c>
      <c r="G16" s="60">
        <v>1209</v>
      </c>
      <c r="H16" s="60"/>
      <c r="I16" s="54"/>
      <c r="J16" s="53">
        <v>45358</v>
      </c>
    </row>
    <row r="17" spans="1:13" ht="34" x14ac:dyDescent="0.2">
      <c r="A17" s="59">
        <v>45361</v>
      </c>
      <c r="B17" s="58" t="s">
        <v>123</v>
      </c>
      <c r="C17" s="62" t="s">
        <v>56</v>
      </c>
      <c r="D17" s="61" t="s">
        <v>55</v>
      </c>
      <c r="E17" s="61" t="s">
        <v>54</v>
      </c>
      <c r="F17" s="61">
        <v>6</v>
      </c>
      <c r="G17" s="60">
        <v>3000</v>
      </c>
      <c r="H17" s="60">
        <v>1623.83</v>
      </c>
      <c r="I17" s="54">
        <f>G17+H17</f>
        <v>4623.83</v>
      </c>
      <c r="J17" s="53">
        <v>45371</v>
      </c>
    </row>
    <row r="18" spans="1:13" ht="43.5" customHeight="1" x14ac:dyDescent="0.2">
      <c r="A18" s="59">
        <v>45363</v>
      </c>
      <c r="B18" s="58" t="s">
        <v>122</v>
      </c>
      <c r="C18" s="62" t="s">
        <v>50</v>
      </c>
      <c r="D18" s="61" t="s">
        <v>52</v>
      </c>
      <c r="E18" s="61" t="s">
        <v>48</v>
      </c>
      <c r="F18" s="61">
        <v>3</v>
      </c>
      <c r="G18" s="60">
        <v>2150.9899999999998</v>
      </c>
      <c r="H18" s="60">
        <v>113.21</v>
      </c>
      <c r="I18" s="54">
        <f>G18+H18</f>
        <v>2264.1999999999998</v>
      </c>
      <c r="J18" s="53">
        <v>45364</v>
      </c>
      <c r="M18" s="21"/>
    </row>
    <row r="19" spans="1:13" ht="38.25" customHeight="1" x14ac:dyDescent="0.2">
      <c r="A19" s="59">
        <v>45367</v>
      </c>
      <c r="B19" s="58" t="s">
        <v>121</v>
      </c>
      <c r="C19" s="62" t="s">
        <v>33</v>
      </c>
      <c r="D19" s="61" t="s">
        <v>120</v>
      </c>
      <c r="E19" s="61" t="s">
        <v>35</v>
      </c>
      <c r="F19" s="61">
        <v>5</v>
      </c>
      <c r="G19" s="85">
        <v>54.5</v>
      </c>
      <c r="H19" s="60"/>
      <c r="I19" s="54">
        <f>G19+H19</f>
        <v>54.5</v>
      </c>
      <c r="J19" s="53">
        <v>45365</v>
      </c>
    </row>
    <row r="20" spans="1:13" ht="39" customHeight="1" x14ac:dyDescent="0.2">
      <c r="A20" s="59">
        <v>45366</v>
      </c>
      <c r="B20" s="58" t="s">
        <v>119</v>
      </c>
      <c r="C20" s="62" t="s">
        <v>33</v>
      </c>
      <c r="D20" s="61" t="s">
        <v>114</v>
      </c>
      <c r="E20" s="61" t="s">
        <v>35</v>
      </c>
      <c r="F20" s="61">
        <v>5</v>
      </c>
      <c r="G20" s="85">
        <v>164.45</v>
      </c>
      <c r="H20" s="60"/>
      <c r="I20" s="54">
        <f>G20+H20</f>
        <v>164.45</v>
      </c>
      <c r="J20" s="53">
        <v>45365</v>
      </c>
    </row>
    <row r="21" spans="1:13" ht="34" x14ac:dyDescent="0.2">
      <c r="A21" s="59">
        <v>45366</v>
      </c>
      <c r="B21" s="58" t="s">
        <v>118</v>
      </c>
      <c r="C21" s="62" t="s">
        <v>33</v>
      </c>
      <c r="D21" s="61" t="s">
        <v>42</v>
      </c>
      <c r="E21" s="61" t="s">
        <v>35</v>
      </c>
      <c r="F21" s="61">
        <v>5</v>
      </c>
      <c r="G21" s="85">
        <v>232.69</v>
      </c>
      <c r="H21" s="60"/>
      <c r="I21" s="54">
        <f>G21+H21</f>
        <v>232.69</v>
      </c>
      <c r="J21" s="53">
        <v>45365</v>
      </c>
    </row>
    <row r="22" spans="1:13" ht="34" x14ac:dyDescent="0.2">
      <c r="A22" s="59">
        <v>45367</v>
      </c>
      <c r="B22" s="58" t="s">
        <v>117</v>
      </c>
      <c r="C22" s="62" t="s">
        <v>33</v>
      </c>
      <c r="D22" s="61" t="s">
        <v>116</v>
      </c>
      <c r="E22" s="61" t="s">
        <v>35</v>
      </c>
      <c r="F22" s="61">
        <v>5</v>
      </c>
      <c r="G22" s="85">
        <v>186.14</v>
      </c>
      <c r="H22" s="60"/>
      <c r="I22" s="54">
        <f>G22+H22</f>
        <v>186.14</v>
      </c>
      <c r="J22" s="53">
        <v>45365</v>
      </c>
    </row>
    <row r="23" spans="1:13" ht="46.5" customHeight="1" x14ac:dyDescent="0.2">
      <c r="A23" s="59">
        <v>45362</v>
      </c>
      <c r="B23" s="58" t="s">
        <v>115</v>
      </c>
      <c r="C23" s="62" t="s">
        <v>33</v>
      </c>
      <c r="D23" s="61" t="s">
        <v>114</v>
      </c>
      <c r="E23" s="61" t="s">
        <v>35</v>
      </c>
      <c r="F23" s="61">
        <v>5</v>
      </c>
      <c r="G23" s="85">
        <v>97.9</v>
      </c>
      <c r="H23" s="60"/>
      <c r="I23" s="54">
        <f>G23+H23</f>
        <v>97.9</v>
      </c>
      <c r="J23" s="53">
        <v>45365</v>
      </c>
    </row>
    <row r="24" spans="1:13" ht="84" customHeight="1" x14ac:dyDescent="0.2">
      <c r="A24" s="59">
        <v>45352</v>
      </c>
      <c r="B24" s="62">
        <v>45352</v>
      </c>
      <c r="C24" s="63" t="s">
        <v>29</v>
      </c>
      <c r="D24" s="61" t="s">
        <v>94</v>
      </c>
      <c r="E24" s="61" t="s">
        <v>22</v>
      </c>
      <c r="F24" s="61">
        <v>1</v>
      </c>
      <c r="G24" s="60">
        <v>1733.83</v>
      </c>
      <c r="H24" s="60"/>
      <c r="I24" s="54">
        <f>G24+H24</f>
        <v>1733.83</v>
      </c>
    </row>
    <row r="25" spans="1:13" ht="71.25" customHeight="1" x14ac:dyDescent="0.2">
      <c r="A25" s="59">
        <v>45352</v>
      </c>
      <c r="B25" s="62">
        <v>45352</v>
      </c>
      <c r="C25" s="63" t="s">
        <v>29</v>
      </c>
      <c r="D25" s="61" t="s">
        <v>93</v>
      </c>
      <c r="E25" s="61" t="s">
        <v>22</v>
      </c>
      <c r="F25" s="61">
        <v>1</v>
      </c>
      <c r="G25" s="60">
        <v>1476.33</v>
      </c>
      <c r="H25" s="60"/>
      <c r="I25" s="54">
        <f>G25+H25</f>
        <v>1476.33</v>
      </c>
    </row>
    <row r="26" spans="1:13" ht="17" x14ac:dyDescent="0.2">
      <c r="A26" s="59">
        <v>45352</v>
      </c>
      <c r="B26" s="62">
        <v>45352</v>
      </c>
      <c r="C26" s="63" t="s">
        <v>26</v>
      </c>
      <c r="D26" s="61" t="s">
        <v>27</v>
      </c>
      <c r="E26" s="61" t="s">
        <v>22</v>
      </c>
      <c r="F26" s="61">
        <v>9</v>
      </c>
      <c r="G26" s="60">
        <v>250</v>
      </c>
      <c r="H26" s="60">
        <v>8004.05</v>
      </c>
      <c r="I26" s="54">
        <f>G26+H26</f>
        <v>8254.0499999999993</v>
      </c>
      <c r="J26" s="53"/>
    </row>
    <row r="27" spans="1:13" ht="34" x14ac:dyDescent="0.2">
      <c r="A27" s="59">
        <v>45352</v>
      </c>
      <c r="B27" s="62">
        <v>45352</v>
      </c>
      <c r="C27" s="62" t="s">
        <v>26</v>
      </c>
      <c r="D27" s="61" t="s">
        <v>25</v>
      </c>
      <c r="E27" s="61" t="s">
        <v>22</v>
      </c>
      <c r="F27" s="61">
        <v>10</v>
      </c>
      <c r="G27" s="60">
        <v>250</v>
      </c>
      <c r="H27" s="60"/>
      <c r="I27" s="54">
        <f>G27+H27</f>
        <v>250</v>
      </c>
      <c r="J27" s="53"/>
    </row>
    <row r="28" spans="1:13" ht="34" x14ac:dyDescent="0.2">
      <c r="A28" s="59">
        <v>45352</v>
      </c>
      <c r="B28" s="62">
        <v>45352</v>
      </c>
      <c r="C28" s="62" t="s">
        <v>24</v>
      </c>
      <c r="D28" s="61" t="s">
        <v>23</v>
      </c>
      <c r="E28" s="61" t="s">
        <v>22</v>
      </c>
      <c r="F28" s="61">
        <v>8</v>
      </c>
      <c r="G28" s="60">
        <v>250</v>
      </c>
      <c r="H28" s="60">
        <v>33411.33</v>
      </c>
      <c r="I28" s="54">
        <f>G28+H28</f>
        <v>33661.33</v>
      </c>
      <c r="J28" s="53"/>
    </row>
    <row r="29" spans="1:13" ht="34" x14ac:dyDescent="0.2">
      <c r="A29" s="59">
        <v>45382</v>
      </c>
      <c r="B29" s="58" t="s">
        <v>113</v>
      </c>
      <c r="C29" s="57" t="s">
        <v>20</v>
      </c>
      <c r="D29" s="56" t="s">
        <v>19</v>
      </c>
      <c r="E29" s="56" t="s">
        <v>18</v>
      </c>
      <c r="F29" s="56">
        <v>4</v>
      </c>
      <c r="G29" s="55">
        <v>200</v>
      </c>
      <c r="H29" s="55"/>
      <c r="I29" s="54">
        <f>G29+H29</f>
        <v>200</v>
      </c>
      <c r="J29" s="53">
        <v>45372</v>
      </c>
    </row>
    <row r="30" spans="1:13" ht="17" thickBot="1" x14ac:dyDescent="0.25">
      <c r="A30" s="52"/>
      <c r="B30" s="51"/>
      <c r="C30" s="50"/>
      <c r="D30" s="50"/>
      <c r="E30" s="50"/>
      <c r="F30" s="49"/>
      <c r="G30" s="49">
        <f>SUM(G15:G29)</f>
        <v>12097.83</v>
      </c>
      <c r="H30" s="49">
        <f>SUM(H15:H29)</f>
        <v>43152.42</v>
      </c>
      <c r="I30" s="48">
        <f>G30+H30</f>
        <v>55250.25</v>
      </c>
    </row>
    <row r="31" spans="1:13" ht="16" x14ac:dyDescent="0.2">
      <c r="A31" s="46"/>
      <c r="B31" s="47"/>
      <c r="C31" s="44"/>
      <c r="D31" s="44"/>
      <c r="E31" s="44"/>
      <c r="F31" s="43"/>
      <c r="G31" s="43"/>
      <c r="H31" s="43"/>
      <c r="I31" s="43"/>
    </row>
    <row r="32" spans="1:13" ht="16" x14ac:dyDescent="0.2">
      <c r="A32" s="46"/>
      <c r="B32" s="47"/>
      <c r="C32" s="44"/>
      <c r="D32" s="44"/>
      <c r="E32" s="44"/>
      <c r="F32" s="43"/>
      <c r="G32" s="43"/>
      <c r="H32" s="43"/>
      <c r="I32" s="43"/>
    </row>
    <row r="33" spans="1:10" ht="16" x14ac:dyDescent="0.2">
      <c r="A33" s="46"/>
      <c r="B33" s="47"/>
      <c r="C33" s="44"/>
      <c r="D33" s="44"/>
      <c r="E33" s="44"/>
      <c r="F33" s="43"/>
      <c r="G33" s="43"/>
      <c r="H33" s="43"/>
      <c r="I33" s="43"/>
    </row>
    <row r="34" spans="1:10" ht="16" x14ac:dyDescent="0.2">
      <c r="A34" s="46"/>
      <c r="B34" s="47"/>
      <c r="C34" s="44"/>
      <c r="D34" s="44"/>
      <c r="E34" s="44"/>
      <c r="F34" s="43"/>
      <c r="G34" s="43"/>
      <c r="H34" s="43"/>
      <c r="I34" s="43"/>
    </row>
    <row r="35" spans="1:10" ht="16" x14ac:dyDescent="0.2">
      <c r="A35" s="46"/>
      <c r="B35" s="45"/>
      <c r="C35" s="44"/>
      <c r="D35" s="44"/>
      <c r="E35" s="44"/>
      <c r="F35" s="43"/>
      <c r="G35" s="43"/>
      <c r="H35" s="43"/>
      <c r="I35" s="43"/>
    </row>
    <row r="36" spans="1:10" ht="16" x14ac:dyDescent="0.2">
      <c r="A36" s="42" t="s">
        <v>17</v>
      </c>
      <c r="B36" s="41"/>
      <c r="C36" s="41"/>
      <c r="D36" s="41"/>
      <c r="E36" s="41"/>
      <c r="F36" s="41"/>
      <c r="G36" s="41"/>
      <c r="H36" s="41"/>
      <c r="I36" s="40"/>
    </row>
    <row r="37" spans="1:10" ht="34" x14ac:dyDescent="0.2">
      <c r="A37" s="39"/>
      <c r="B37" s="38"/>
      <c r="C37" s="38"/>
      <c r="D37" s="38"/>
      <c r="E37" s="38"/>
      <c r="F37" s="37"/>
      <c r="G37" s="36" t="s">
        <v>16</v>
      </c>
      <c r="H37" s="36" t="s">
        <v>15</v>
      </c>
      <c r="I37" s="35" t="s">
        <v>14</v>
      </c>
    </row>
    <row r="38" spans="1:10" ht="16" x14ac:dyDescent="0.2">
      <c r="A38" s="15" t="s">
        <v>13</v>
      </c>
      <c r="B38" s="14"/>
      <c r="C38" s="14"/>
      <c r="D38" s="14"/>
      <c r="E38" s="17"/>
      <c r="F38" s="34">
        <v>1</v>
      </c>
      <c r="G38" s="10">
        <f>SUMIF($F$15:$F$29,F38,$G$15:$G$29)</f>
        <v>3210.16</v>
      </c>
      <c r="H38" s="10">
        <f>SUMIF($F$15:$F$29,F38,$H$15:$H$29)</f>
        <v>0</v>
      </c>
      <c r="I38" s="5">
        <f>SUM(G38:H38)</f>
        <v>3210.16</v>
      </c>
      <c r="J38" s="21">
        <f>G38-G50</f>
        <v>210.15999999999985</v>
      </c>
    </row>
    <row r="39" spans="1:10" ht="16" x14ac:dyDescent="0.2">
      <c r="A39" s="20" t="s">
        <v>12</v>
      </c>
      <c r="B39" s="19"/>
      <c r="C39" s="19"/>
      <c r="D39" s="19"/>
      <c r="E39" s="33"/>
      <c r="F39" s="32">
        <v>2</v>
      </c>
      <c r="G39" s="10">
        <f>SUMIF($F$15:$F$29,F39,$G$15:$G$29)</f>
        <v>2051</v>
      </c>
      <c r="H39" s="10">
        <f>SUMIF($F$15:$F$29,F39,$H$15:$H$29)</f>
        <v>0</v>
      </c>
      <c r="I39" s="5">
        <f>SUM(G39:H39)</f>
        <v>2051</v>
      </c>
      <c r="J39" s="21">
        <f>G39-G51</f>
        <v>51</v>
      </c>
    </row>
    <row r="40" spans="1:10" ht="16" x14ac:dyDescent="0.2">
      <c r="A40" s="15" t="s">
        <v>11</v>
      </c>
      <c r="B40" s="14"/>
      <c r="C40" s="14"/>
      <c r="D40" s="14"/>
      <c r="E40" s="17"/>
      <c r="F40" s="30">
        <v>3</v>
      </c>
      <c r="G40" s="10">
        <f>SUMIF($F$15:$F$29,F40,$G$15:$G$29)</f>
        <v>2150.9899999999998</v>
      </c>
      <c r="H40" s="10">
        <f>SUMIF($F$15:$F$29,F40,$H$15:$H$29)</f>
        <v>113.21</v>
      </c>
      <c r="I40" s="5">
        <f>SUM(G40:H40)</f>
        <v>2264.1999999999998</v>
      </c>
      <c r="J40" s="21">
        <f>G40-G52</f>
        <v>150.98999999999978</v>
      </c>
    </row>
    <row r="41" spans="1:10" ht="16" x14ac:dyDescent="0.2">
      <c r="A41" s="15" t="s">
        <v>10</v>
      </c>
      <c r="B41" s="14"/>
      <c r="C41" s="14"/>
      <c r="D41" s="14"/>
      <c r="E41" s="17"/>
      <c r="F41" s="30">
        <v>4</v>
      </c>
      <c r="G41" s="10">
        <f>SUMIF($F$15:$F$29,F41,$G$15:$G$29)</f>
        <v>200</v>
      </c>
      <c r="H41" s="10">
        <f>SUMIF($F$15:$F$29,F41,$H$15:$H$29)</f>
        <v>0</v>
      </c>
      <c r="I41" s="5">
        <f>SUM(G41:H41)</f>
        <v>200</v>
      </c>
      <c r="J41" s="21">
        <f>G41-G53</f>
        <v>0</v>
      </c>
    </row>
    <row r="42" spans="1:10" ht="16" x14ac:dyDescent="0.2">
      <c r="A42" s="15" t="s">
        <v>9</v>
      </c>
      <c r="B42" s="14"/>
      <c r="C42" s="14"/>
      <c r="D42" s="14"/>
      <c r="E42" s="17"/>
      <c r="F42" s="30">
        <v>5</v>
      </c>
      <c r="G42" s="10">
        <f>SUMIF($F$15:$F$29,F42,$G$15:$G$29)</f>
        <v>735.68</v>
      </c>
      <c r="H42" s="10">
        <f>SUMIF($F$15:$F$29,F42,$H$15:$H$29)</f>
        <v>0</v>
      </c>
      <c r="I42" s="5">
        <f>SUM(G42:H42)</f>
        <v>735.68</v>
      </c>
      <c r="J42" s="21">
        <f>G42-G54</f>
        <v>85.67999999999995</v>
      </c>
    </row>
    <row r="43" spans="1:10" ht="16" x14ac:dyDescent="0.2">
      <c r="A43" s="15" t="s">
        <v>8</v>
      </c>
      <c r="B43" s="14"/>
      <c r="C43" s="14"/>
      <c r="D43" s="14"/>
      <c r="E43" s="17"/>
      <c r="F43" s="30">
        <v>6</v>
      </c>
      <c r="G43" s="10">
        <f>SUMIF($F$15:$F$29,F43,$G$15:$G$29)</f>
        <v>3000</v>
      </c>
      <c r="H43" s="10">
        <f>SUMIF($F$15:$F$29,F43,$H$15:$H$29)</f>
        <v>1623.83</v>
      </c>
      <c r="I43" s="5">
        <f>SUM(G43:H43)</f>
        <v>4623.83</v>
      </c>
      <c r="J43" s="21">
        <f>G43-G55</f>
        <v>0</v>
      </c>
    </row>
    <row r="44" spans="1:10" ht="16" x14ac:dyDescent="0.2">
      <c r="A44" s="15" t="s">
        <v>7</v>
      </c>
      <c r="B44" s="14"/>
      <c r="C44" s="14"/>
      <c r="D44" s="14"/>
      <c r="E44" s="17"/>
      <c r="F44" s="30">
        <v>7</v>
      </c>
      <c r="G44" s="10">
        <f>SUMIF($F$15:$F$29,F44,$G$15:$G$29)</f>
        <v>0</v>
      </c>
      <c r="H44" s="10">
        <f>SUMIF($F$15:$F$29,F44,$H$15:$H$29)</f>
        <v>0</v>
      </c>
      <c r="I44" s="5">
        <f>SUM(G44:H44)</f>
        <v>0</v>
      </c>
      <c r="J44" s="21">
        <f>G44-G56</f>
        <v>-400</v>
      </c>
    </row>
    <row r="45" spans="1:10" ht="16" x14ac:dyDescent="0.2">
      <c r="A45" s="15" t="s">
        <v>6</v>
      </c>
      <c r="B45" s="14"/>
      <c r="C45" s="14"/>
      <c r="D45" s="14"/>
      <c r="E45" s="31"/>
      <c r="F45" s="30">
        <v>8</v>
      </c>
      <c r="G45" s="10">
        <f>SUMIF($F$15:$F$29,F45,$G$15:$G$29)</f>
        <v>250</v>
      </c>
      <c r="H45" s="10">
        <f>SUMIF($F$15:$F$29,F45,$H$15:$H$29)</f>
        <v>33411.33</v>
      </c>
      <c r="I45" s="5">
        <f>SUM(G45:H45)</f>
        <v>33661.33</v>
      </c>
      <c r="J45" s="21">
        <f>G45-G57</f>
        <v>0</v>
      </c>
    </row>
    <row r="46" spans="1:10" ht="16" x14ac:dyDescent="0.2">
      <c r="A46" s="15" t="s">
        <v>5</v>
      </c>
      <c r="B46" s="14"/>
      <c r="C46" s="14"/>
      <c r="D46" s="14"/>
      <c r="E46" s="17"/>
      <c r="F46" s="30">
        <v>9</v>
      </c>
      <c r="G46" s="10">
        <f>SUMIF($F$15:$F$29,F46,$G$15:$G$29)</f>
        <v>250</v>
      </c>
      <c r="H46" s="10">
        <f>SUMIF($F$15:$F$29,F46,$H$15:$H$29)</f>
        <v>8004.05</v>
      </c>
      <c r="I46" s="5">
        <f>SUM(G46:H46)</f>
        <v>8254.0499999999993</v>
      </c>
      <c r="J46" s="21">
        <f>G46-G58</f>
        <v>0</v>
      </c>
    </row>
    <row r="47" spans="1:10" ht="16" x14ac:dyDescent="0.2">
      <c r="A47" s="15" t="s">
        <v>4</v>
      </c>
      <c r="B47" s="14"/>
      <c r="C47" s="14"/>
      <c r="D47" s="14"/>
      <c r="E47" s="17"/>
      <c r="F47" s="30">
        <v>10</v>
      </c>
      <c r="G47" s="10">
        <f>SUMIF($F$15:$F$29,F47,$G$15:$G$29)</f>
        <v>250</v>
      </c>
      <c r="H47" s="10">
        <f>SUMIF($F$15:$F$29,F47,$H$15:$H$29)</f>
        <v>0</v>
      </c>
      <c r="I47" s="5">
        <v>0</v>
      </c>
      <c r="J47" s="21">
        <f>G47-G59</f>
        <v>0</v>
      </c>
    </row>
    <row r="48" spans="1:10" ht="16" x14ac:dyDescent="0.2">
      <c r="A48" s="29" t="s">
        <v>3</v>
      </c>
      <c r="B48" s="28"/>
      <c r="C48" s="28"/>
      <c r="D48" s="28"/>
      <c r="E48" s="27"/>
      <c r="F48" s="26"/>
      <c r="G48" s="5">
        <f>SUM(G38:G47)</f>
        <v>12097.83</v>
      </c>
      <c r="H48" s="5">
        <f>SUM(H38:H47)</f>
        <v>43152.420000000006</v>
      </c>
      <c r="I48" s="5">
        <f>SUM(I38:I47)</f>
        <v>55000.25</v>
      </c>
      <c r="J48" s="21">
        <f>G48-G60</f>
        <v>97.829999999999927</v>
      </c>
    </row>
    <row r="49" spans="1:10" ht="16" x14ac:dyDescent="0.2">
      <c r="A49" s="25"/>
      <c r="B49" s="3"/>
      <c r="C49" s="3"/>
      <c r="D49" s="3"/>
      <c r="E49" s="24"/>
      <c r="F49" s="23"/>
      <c r="G49" s="22"/>
      <c r="H49" s="22"/>
      <c r="I49" s="22"/>
      <c r="J49" s="21"/>
    </row>
    <row r="50" spans="1:10" ht="16" x14ac:dyDescent="0.2">
      <c r="A50" s="15" t="s">
        <v>13</v>
      </c>
      <c r="B50" s="14"/>
      <c r="C50" s="14"/>
      <c r="D50" s="14"/>
      <c r="E50" s="17"/>
      <c r="F50" s="10"/>
      <c r="G50" s="10">
        <v>3000</v>
      </c>
      <c r="H50" s="10">
        <v>0</v>
      </c>
      <c r="I50" s="5">
        <f>G50+H50</f>
        <v>3000</v>
      </c>
    </row>
    <row r="51" spans="1:10" ht="16" x14ac:dyDescent="0.2">
      <c r="A51" s="20" t="s">
        <v>12</v>
      </c>
      <c r="B51" s="19"/>
      <c r="C51" s="19"/>
      <c r="D51" s="19"/>
      <c r="E51" s="19"/>
      <c r="F51" s="18"/>
      <c r="G51" s="10">
        <v>2000</v>
      </c>
      <c r="H51" s="10">
        <v>0</v>
      </c>
      <c r="I51" s="5">
        <f>G51+H51</f>
        <v>2000</v>
      </c>
    </row>
    <row r="52" spans="1:10" ht="16" x14ac:dyDescent="0.2">
      <c r="A52" s="15" t="s">
        <v>11</v>
      </c>
      <c r="B52" s="14"/>
      <c r="C52" s="14"/>
      <c r="D52" s="14"/>
      <c r="E52" s="17"/>
      <c r="F52" s="16"/>
      <c r="G52" s="10">
        <v>2000</v>
      </c>
      <c r="H52" s="10">
        <v>0</v>
      </c>
      <c r="I52" s="5">
        <f>G52+H52</f>
        <v>2000</v>
      </c>
    </row>
    <row r="53" spans="1:10" ht="16" x14ac:dyDescent="0.2">
      <c r="A53" s="15" t="s">
        <v>10</v>
      </c>
      <c r="B53" s="14"/>
      <c r="C53" s="14"/>
      <c r="D53" s="14"/>
      <c r="E53" s="17"/>
      <c r="F53" s="16"/>
      <c r="G53" s="11">
        <v>200</v>
      </c>
      <c r="H53" s="10">
        <v>0</v>
      </c>
      <c r="I53" s="5">
        <v>200</v>
      </c>
    </row>
    <row r="54" spans="1:10" ht="16" x14ac:dyDescent="0.2">
      <c r="A54" s="15" t="s">
        <v>9</v>
      </c>
      <c r="B54" s="14"/>
      <c r="C54" s="14"/>
      <c r="D54" s="14"/>
      <c r="E54" s="17"/>
      <c r="F54" s="16"/>
      <c r="G54" s="11">
        <v>650</v>
      </c>
      <c r="H54" s="10">
        <v>0</v>
      </c>
      <c r="I54" s="5">
        <v>650</v>
      </c>
    </row>
    <row r="55" spans="1:10" ht="16" x14ac:dyDescent="0.2">
      <c r="A55" s="15" t="s">
        <v>8</v>
      </c>
      <c r="B55" s="14"/>
      <c r="C55" s="14"/>
      <c r="D55" s="14"/>
      <c r="E55" s="17"/>
      <c r="F55" s="16"/>
      <c r="G55" s="10">
        <v>3000</v>
      </c>
      <c r="H55" s="10">
        <v>0</v>
      </c>
      <c r="I55" s="5">
        <v>3000</v>
      </c>
    </row>
    <row r="56" spans="1:10" ht="16" x14ac:dyDescent="0.2">
      <c r="A56" s="15" t="s">
        <v>7</v>
      </c>
      <c r="B56" s="14"/>
      <c r="C56" s="14"/>
      <c r="D56" s="14"/>
      <c r="E56" s="17"/>
      <c r="F56" s="16"/>
      <c r="G56" s="11">
        <v>400</v>
      </c>
      <c r="H56" s="10">
        <v>0</v>
      </c>
      <c r="I56" s="5">
        <v>400</v>
      </c>
    </row>
    <row r="57" spans="1:10" ht="16" x14ac:dyDescent="0.2">
      <c r="A57" s="15" t="s">
        <v>6</v>
      </c>
      <c r="B57" s="14"/>
      <c r="C57" s="14"/>
      <c r="D57" s="14"/>
      <c r="E57" s="13"/>
      <c r="F57" s="12"/>
      <c r="G57" s="11">
        <v>250</v>
      </c>
      <c r="H57" s="10">
        <v>0</v>
      </c>
      <c r="I57" s="5">
        <v>250</v>
      </c>
    </row>
    <row r="58" spans="1:10" ht="16" x14ac:dyDescent="0.2">
      <c r="A58" s="15" t="s">
        <v>5</v>
      </c>
      <c r="B58" s="14"/>
      <c r="C58" s="14"/>
      <c r="D58" s="14"/>
      <c r="E58" s="13"/>
      <c r="F58" s="12"/>
      <c r="G58" s="11">
        <v>250</v>
      </c>
      <c r="H58" s="10">
        <v>0</v>
      </c>
      <c r="I58" s="5">
        <v>250</v>
      </c>
    </row>
    <row r="59" spans="1:10" ht="16" x14ac:dyDescent="0.2">
      <c r="A59" s="15" t="s">
        <v>4</v>
      </c>
      <c r="B59" s="14"/>
      <c r="C59" s="14"/>
      <c r="D59" s="14"/>
      <c r="E59" s="13"/>
      <c r="F59" s="12"/>
      <c r="G59" s="11">
        <v>250</v>
      </c>
      <c r="H59" s="10">
        <v>0</v>
      </c>
      <c r="I59" s="5">
        <v>250</v>
      </c>
    </row>
    <row r="60" spans="1:10" ht="16" x14ac:dyDescent="0.2">
      <c r="A60" s="9" t="s">
        <v>3</v>
      </c>
      <c r="B60" s="8"/>
      <c r="C60" s="8"/>
      <c r="D60" s="8"/>
      <c r="E60" s="7"/>
      <c r="F60" s="7"/>
      <c r="G60" s="5">
        <f>SUM(G50:G59)</f>
        <v>12000</v>
      </c>
      <c r="H60" s="6">
        <f>SUM(H50:H59)</f>
        <v>0</v>
      </c>
      <c r="I60" s="5">
        <v>12000</v>
      </c>
    </row>
    <row r="61" spans="1:10" ht="16" x14ac:dyDescent="0.2">
      <c r="A61" s="4" t="s">
        <v>112</v>
      </c>
      <c r="B61" s="4"/>
      <c r="C61" s="4"/>
      <c r="D61" s="2"/>
      <c r="E61" s="2"/>
      <c r="F61" s="2"/>
      <c r="G61" s="2"/>
      <c r="H61" s="2"/>
      <c r="I61" s="2"/>
    </row>
    <row r="62" spans="1:10" ht="16" x14ac:dyDescent="0.2">
      <c r="A62" s="3"/>
      <c r="B62" s="3"/>
      <c r="C62" s="3"/>
      <c r="D62" s="2"/>
      <c r="E62" s="2"/>
      <c r="F62" s="2"/>
      <c r="G62" s="2"/>
      <c r="H62" s="2"/>
      <c r="I62" s="2"/>
    </row>
    <row r="63" spans="1:10" ht="16" x14ac:dyDescent="0.2">
      <c r="A63" s="1" t="s">
        <v>1</v>
      </c>
      <c r="B63" s="1"/>
      <c r="C63" s="1"/>
      <c r="D63" s="1"/>
      <c r="E63" s="1"/>
      <c r="F63" s="1"/>
      <c r="G63" s="1"/>
      <c r="H63" s="1"/>
      <c r="I63" s="1"/>
    </row>
    <row r="64" spans="1:10" ht="16" x14ac:dyDescent="0.2">
      <c r="A64" s="1" t="s">
        <v>0</v>
      </c>
      <c r="B64" s="1"/>
      <c r="C64" s="1"/>
      <c r="D64" s="1"/>
      <c r="E64" s="1"/>
      <c r="F64" s="1"/>
      <c r="G64" s="1"/>
      <c r="H64" s="1"/>
      <c r="I64" s="1"/>
    </row>
  </sheetData>
  <mergeCells count="27">
    <mergeCell ref="A51:F51"/>
    <mergeCell ref="A52:D52"/>
    <mergeCell ref="A39:D39"/>
    <mergeCell ref="A1:I1"/>
    <mergeCell ref="A2:I2"/>
    <mergeCell ref="A3:I3"/>
    <mergeCell ref="A36:I36"/>
    <mergeCell ref="A38:D38"/>
    <mergeCell ref="A53:D53"/>
    <mergeCell ref="A40:D40"/>
    <mergeCell ref="A41:D41"/>
    <mergeCell ref="A42:D42"/>
    <mergeCell ref="A43:D43"/>
    <mergeCell ref="A44:D44"/>
    <mergeCell ref="A45:D45"/>
    <mergeCell ref="A46:D46"/>
    <mergeCell ref="A47:D47"/>
    <mergeCell ref="A50:D50"/>
    <mergeCell ref="A61:C61"/>
    <mergeCell ref="A63:I63"/>
    <mergeCell ref="A64:I64"/>
    <mergeCell ref="A54:D54"/>
    <mergeCell ref="A55:D55"/>
    <mergeCell ref="A56:D56"/>
    <mergeCell ref="A57:D57"/>
    <mergeCell ref="A58:D58"/>
    <mergeCell ref="A59:D59"/>
  </mergeCells>
  <pageMargins left="0.511811024" right="0.511811024" top="0.78740157499999996" bottom="0.78740157499999996" header="0.31496062000000002" footer="0.31496062000000002"/>
  <pageSetup paperSize="9" scale="6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6661B-37EA-384C-B841-FED0083A970E}">
  <sheetPr>
    <pageSetUpPr fitToPage="1"/>
  </sheetPr>
  <dimension ref="A1:M67"/>
  <sheetViews>
    <sheetView topLeftCell="A20" zoomScaleNormal="100" workbookViewId="0">
      <selection sqref="A1:I79"/>
    </sheetView>
  </sheetViews>
  <sheetFormatPr baseColWidth="10" defaultColWidth="8.83203125" defaultRowHeight="15" x14ac:dyDescent="0.2"/>
  <cols>
    <col min="1" max="1" width="13.33203125" customWidth="1"/>
    <col min="2" max="2" width="25.1640625" customWidth="1"/>
    <col min="3" max="3" width="16.83203125" customWidth="1"/>
    <col min="4" max="4" width="40.5" customWidth="1"/>
    <col min="5" max="5" width="15" customWidth="1"/>
    <col min="6" max="6" width="6.5" customWidth="1"/>
    <col min="7" max="7" width="14.6640625" customWidth="1"/>
    <col min="8" max="8" width="14.5" customWidth="1"/>
    <col min="9" max="10" width="15.5" customWidth="1"/>
  </cols>
  <sheetData>
    <row r="1" spans="1:10" ht="16" x14ac:dyDescent="0.2">
      <c r="A1" s="84" t="s">
        <v>90</v>
      </c>
      <c r="B1" s="83"/>
      <c r="C1" s="83"/>
      <c r="D1" s="83"/>
      <c r="E1" s="83"/>
      <c r="F1" s="83"/>
      <c r="G1" s="83"/>
      <c r="H1" s="83"/>
      <c r="I1" s="82"/>
    </row>
    <row r="2" spans="1:10" ht="16" x14ac:dyDescent="0.2">
      <c r="A2" s="81" t="s">
        <v>144</v>
      </c>
      <c r="B2" s="80"/>
      <c r="C2" s="80"/>
      <c r="D2" s="80"/>
      <c r="E2" s="80"/>
      <c r="F2" s="80"/>
      <c r="G2" s="80"/>
      <c r="H2" s="80"/>
      <c r="I2" s="79"/>
    </row>
    <row r="3" spans="1:10" ht="16" x14ac:dyDescent="0.2">
      <c r="A3" s="78"/>
      <c r="B3" s="77"/>
      <c r="C3" s="77"/>
      <c r="D3" s="77"/>
      <c r="E3" s="77"/>
      <c r="F3" s="77"/>
      <c r="G3" s="77"/>
      <c r="H3" s="77"/>
      <c r="I3" s="76"/>
    </row>
    <row r="4" spans="1:10" ht="16" x14ac:dyDescent="0.2">
      <c r="A4" s="75" t="s">
        <v>88</v>
      </c>
      <c r="B4" s="74"/>
      <c r="C4" s="70"/>
      <c r="D4" s="73" t="s">
        <v>87</v>
      </c>
      <c r="E4" s="70"/>
      <c r="F4" s="70"/>
      <c r="G4" s="70"/>
      <c r="H4" s="70"/>
      <c r="I4" s="69"/>
    </row>
    <row r="5" spans="1:10" ht="17" x14ac:dyDescent="0.2">
      <c r="A5" s="75" t="s">
        <v>86</v>
      </c>
      <c r="B5" s="74"/>
      <c r="C5" s="70"/>
      <c r="D5" s="44" t="s">
        <v>85</v>
      </c>
      <c r="E5" s="44"/>
      <c r="F5" s="70"/>
      <c r="G5" s="70"/>
      <c r="H5" s="70"/>
      <c r="I5" s="69"/>
    </row>
    <row r="6" spans="1:10" ht="16" x14ac:dyDescent="0.2">
      <c r="A6" s="72" t="s">
        <v>84</v>
      </c>
      <c r="B6" s="70"/>
      <c r="C6" s="70"/>
      <c r="D6" s="44"/>
      <c r="E6" s="70"/>
      <c r="F6" s="70"/>
      <c r="G6" s="70"/>
      <c r="H6" s="70"/>
      <c r="I6" s="69"/>
    </row>
    <row r="7" spans="1:10" ht="16" x14ac:dyDescent="0.2">
      <c r="A7" s="72" t="s">
        <v>83</v>
      </c>
      <c r="B7" s="70"/>
      <c r="C7" s="70"/>
      <c r="D7" s="73" t="s">
        <v>82</v>
      </c>
      <c r="E7" s="70"/>
      <c r="F7" s="70"/>
      <c r="G7" s="70"/>
      <c r="H7" s="70"/>
      <c r="I7" s="69"/>
    </row>
    <row r="8" spans="1:10" ht="16" x14ac:dyDescent="0.2">
      <c r="A8" s="72" t="s">
        <v>81</v>
      </c>
      <c r="B8" s="70"/>
      <c r="C8" s="70"/>
      <c r="D8" s="70">
        <v>2024</v>
      </c>
      <c r="E8" s="70"/>
      <c r="F8" s="70"/>
      <c r="G8" s="70"/>
      <c r="H8" s="70"/>
      <c r="I8" s="69"/>
    </row>
    <row r="9" spans="1:10" ht="17" x14ac:dyDescent="0.2">
      <c r="A9" s="72" t="s">
        <v>80</v>
      </c>
      <c r="B9" s="70"/>
      <c r="C9" s="70"/>
      <c r="D9" s="44" t="s">
        <v>79</v>
      </c>
      <c r="E9" s="70"/>
      <c r="F9" s="70"/>
      <c r="G9" s="70"/>
      <c r="H9" s="70"/>
      <c r="I9" s="69"/>
    </row>
    <row r="10" spans="1:10" ht="16" x14ac:dyDescent="0.2">
      <c r="A10" s="72" t="s">
        <v>78</v>
      </c>
      <c r="B10" s="70"/>
      <c r="C10" s="70"/>
      <c r="D10" s="73" t="s">
        <v>77</v>
      </c>
      <c r="E10" s="70"/>
      <c r="F10" s="70"/>
      <c r="G10" s="70"/>
      <c r="H10" s="70"/>
      <c r="I10" s="69"/>
    </row>
    <row r="11" spans="1:10" ht="17" x14ac:dyDescent="0.2">
      <c r="A11" s="72" t="s">
        <v>76</v>
      </c>
      <c r="B11" s="70"/>
      <c r="C11" s="70"/>
      <c r="D11" s="44" t="s">
        <v>75</v>
      </c>
      <c r="E11" s="70"/>
      <c r="F11" s="70"/>
      <c r="G11" s="70"/>
      <c r="H11" s="70"/>
      <c r="I11" s="69"/>
    </row>
    <row r="12" spans="1:10" ht="16" x14ac:dyDescent="0.2">
      <c r="A12" s="72" t="s">
        <v>74</v>
      </c>
      <c r="B12" s="70"/>
      <c r="C12" s="70"/>
      <c r="D12" s="71">
        <v>144000</v>
      </c>
      <c r="E12" s="70"/>
      <c r="F12" s="70"/>
      <c r="G12" s="70"/>
      <c r="H12" s="70"/>
      <c r="I12" s="69"/>
    </row>
    <row r="13" spans="1:10" ht="17" thickBot="1" x14ac:dyDescent="0.25">
      <c r="A13" s="72"/>
      <c r="B13" s="70"/>
      <c r="C13" s="70"/>
      <c r="D13" s="71"/>
      <c r="E13" s="70"/>
      <c r="F13" s="70"/>
      <c r="G13" s="70"/>
      <c r="H13" s="70"/>
      <c r="I13" s="69"/>
    </row>
    <row r="14" spans="1:10" ht="69" x14ac:dyDescent="0.2">
      <c r="A14" s="68" t="s">
        <v>73</v>
      </c>
      <c r="B14" s="67" t="s">
        <v>72</v>
      </c>
      <c r="C14" s="67" t="s">
        <v>71</v>
      </c>
      <c r="D14" s="66" t="s">
        <v>70</v>
      </c>
      <c r="E14" s="66" t="s">
        <v>69</v>
      </c>
      <c r="F14" s="65" t="s">
        <v>68</v>
      </c>
      <c r="G14" s="65" t="s">
        <v>67</v>
      </c>
      <c r="H14" s="65" t="s">
        <v>15</v>
      </c>
      <c r="I14" s="64" t="s">
        <v>14</v>
      </c>
    </row>
    <row r="15" spans="1:10" ht="17" x14ac:dyDescent="0.2">
      <c r="A15" s="59">
        <v>45384</v>
      </c>
      <c r="B15" s="58" t="s">
        <v>143</v>
      </c>
      <c r="C15" s="62" t="s">
        <v>60</v>
      </c>
      <c r="D15" s="61" t="s">
        <v>59</v>
      </c>
      <c r="E15" s="61" t="s">
        <v>58</v>
      </c>
      <c r="F15" s="61">
        <v>2</v>
      </c>
      <c r="G15" s="60">
        <v>1685</v>
      </c>
      <c r="H15" s="60"/>
      <c r="I15" s="54">
        <f>G15+H15</f>
        <v>1685</v>
      </c>
      <c r="J15" s="53">
        <v>45401</v>
      </c>
    </row>
    <row r="16" spans="1:10" ht="17" x14ac:dyDescent="0.2">
      <c r="A16" s="59">
        <v>45398</v>
      </c>
      <c r="B16" s="58" t="s">
        <v>142</v>
      </c>
      <c r="C16" s="62" t="s">
        <v>60</v>
      </c>
      <c r="D16" s="61" t="s">
        <v>59</v>
      </c>
      <c r="E16" s="61" t="s">
        <v>58</v>
      </c>
      <c r="F16" s="61">
        <v>2</v>
      </c>
      <c r="G16" s="60">
        <v>320</v>
      </c>
      <c r="H16" s="60"/>
      <c r="I16" s="54">
        <f>G16+H16</f>
        <v>320</v>
      </c>
      <c r="J16" s="53">
        <v>45401</v>
      </c>
    </row>
    <row r="17" spans="1:13" ht="17" x14ac:dyDescent="0.2">
      <c r="A17" s="59">
        <v>45383</v>
      </c>
      <c r="B17" s="58" t="s">
        <v>141</v>
      </c>
      <c r="C17" s="62" t="s">
        <v>56</v>
      </c>
      <c r="D17" s="61" t="s">
        <v>55</v>
      </c>
      <c r="E17" s="61" t="s">
        <v>54</v>
      </c>
      <c r="F17" s="61">
        <v>6</v>
      </c>
      <c r="G17" s="60">
        <v>3000</v>
      </c>
      <c r="H17" s="60"/>
      <c r="I17" s="54">
        <f>G17+H17</f>
        <v>3000</v>
      </c>
      <c r="J17" s="53">
        <v>45401</v>
      </c>
    </row>
    <row r="18" spans="1:13" ht="34" x14ac:dyDescent="0.2">
      <c r="A18" s="59">
        <v>45393</v>
      </c>
      <c r="B18" s="58" t="s">
        <v>140</v>
      </c>
      <c r="C18" s="62" t="s">
        <v>50</v>
      </c>
      <c r="D18" s="61" t="s">
        <v>52</v>
      </c>
      <c r="E18" s="61" t="s">
        <v>48</v>
      </c>
      <c r="F18" s="61">
        <v>3</v>
      </c>
      <c r="G18" s="60">
        <v>1696.52</v>
      </c>
      <c r="H18" s="60"/>
      <c r="I18" s="54">
        <f>G18+H18</f>
        <v>1696.52</v>
      </c>
      <c r="J18" s="53">
        <v>45401</v>
      </c>
      <c r="M18" s="21"/>
    </row>
    <row r="19" spans="1:13" ht="34" x14ac:dyDescent="0.2">
      <c r="A19" s="59">
        <v>45383</v>
      </c>
      <c r="B19" s="58" t="s">
        <v>139</v>
      </c>
      <c r="C19" s="62" t="s">
        <v>50</v>
      </c>
      <c r="D19" s="61" t="s">
        <v>138</v>
      </c>
      <c r="E19" s="61" t="s">
        <v>48</v>
      </c>
      <c r="F19" s="61">
        <v>3</v>
      </c>
      <c r="G19" s="60">
        <v>201</v>
      </c>
      <c r="H19" s="60"/>
      <c r="I19" s="54">
        <f>G19+H19</f>
        <v>201</v>
      </c>
      <c r="J19" s="53">
        <v>45384</v>
      </c>
      <c r="M19" s="21"/>
    </row>
    <row r="20" spans="1:13" ht="34" x14ac:dyDescent="0.2">
      <c r="A20" s="59">
        <v>45394</v>
      </c>
      <c r="B20" s="58" t="s">
        <v>137</v>
      </c>
      <c r="C20" s="62" t="s">
        <v>33</v>
      </c>
      <c r="D20" s="61" t="s">
        <v>42</v>
      </c>
      <c r="E20" s="61" t="s">
        <v>35</v>
      </c>
      <c r="F20" s="61">
        <v>5</v>
      </c>
      <c r="G20" s="85">
        <v>131.77000000000001</v>
      </c>
      <c r="H20" s="60"/>
      <c r="I20" s="54">
        <f>G20+H20</f>
        <v>131.77000000000001</v>
      </c>
      <c r="J20" s="53"/>
    </row>
    <row r="21" spans="1:13" ht="34" x14ac:dyDescent="0.2">
      <c r="A21" s="59">
        <v>45391</v>
      </c>
      <c r="B21" s="58" t="s">
        <v>136</v>
      </c>
      <c r="C21" s="62" t="s">
        <v>33</v>
      </c>
      <c r="D21" s="61" t="s">
        <v>114</v>
      </c>
      <c r="E21" s="61" t="s">
        <v>35</v>
      </c>
      <c r="F21" s="61">
        <v>5</v>
      </c>
      <c r="G21" s="85">
        <v>122.1</v>
      </c>
      <c r="H21" s="60"/>
      <c r="I21" s="54">
        <f>G21+H21</f>
        <v>122.1</v>
      </c>
      <c r="J21" s="53"/>
    </row>
    <row r="22" spans="1:13" ht="34" x14ac:dyDescent="0.2">
      <c r="A22" s="59">
        <v>45393</v>
      </c>
      <c r="B22" s="58" t="s">
        <v>135</v>
      </c>
      <c r="C22" s="62" t="s">
        <v>33</v>
      </c>
      <c r="D22" s="61" t="s">
        <v>42</v>
      </c>
      <c r="E22" s="61" t="s">
        <v>35</v>
      </c>
      <c r="F22" s="61">
        <v>5</v>
      </c>
      <c r="G22" s="85">
        <v>101.88</v>
      </c>
      <c r="H22" s="60"/>
      <c r="I22" s="54">
        <f>G22+H22</f>
        <v>101.88</v>
      </c>
      <c r="J22" s="53"/>
    </row>
    <row r="23" spans="1:13" ht="34" x14ac:dyDescent="0.2">
      <c r="A23" s="59">
        <v>45392</v>
      </c>
      <c r="B23" s="58" t="s">
        <v>134</v>
      </c>
      <c r="C23" s="62" t="s">
        <v>33</v>
      </c>
      <c r="D23" s="61" t="s">
        <v>114</v>
      </c>
      <c r="E23" s="61" t="s">
        <v>35</v>
      </c>
      <c r="F23" s="61">
        <v>5</v>
      </c>
      <c r="G23" s="85">
        <v>152.35</v>
      </c>
      <c r="H23" s="60"/>
      <c r="I23" s="54">
        <f>G23+H23</f>
        <v>152.35</v>
      </c>
      <c r="J23" s="53"/>
    </row>
    <row r="24" spans="1:13" ht="34" x14ac:dyDescent="0.2">
      <c r="A24" s="59">
        <v>45390</v>
      </c>
      <c r="B24" s="58" t="s">
        <v>133</v>
      </c>
      <c r="C24" s="62" t="s">
        <v>33</v>
      </c>
      <c r="D24" s="61" t="s">
        <v>114</v>
      </c>
      <c r="E24" s="61" t="s">
        <v>35</v>
      </c>
      <c r="F24" s="61">
        <v>5</v>
      </c>
      <c r="G24" s="85">
        <v>139.69999999999999</v>
      </c>
      <c r="H24" s="60"/>
      <c r="I24" s="54">
        <f>G24+H24</f>
        <v>139.69999999999999</v>
      </c>
      <c r="J24" s="53"/>
    </row>
    <row r="25" spans="1:13" ht="17" x14ac:dyDescent="0.2">
      <c r="A25" s="59">
        <v>45408</v>
      </c>
      <c r="B25" s="58" t="s">
        <v>132</v>
      </c>
      <c r="C25" s="62" t="s">
        <v>60</v>
      </c>
      <c r="D25" s="61" t="s">
        <v>32</v>
      </c>
      <c r="E25" s="61" t="s">
        <v>130</v>
      </c>
      <c r="F25" s="61">
        <v>7</v>
      </c>
      <c r="G25" s="85">
        <v>395.5</v>
      </c>
      <c r="H25" s="60"/>
      <c r="I25" s="54">
        <f>G25+H25</f>
        <v>395.5</v>
      </c>
      <c r="J25" s="53">
        <v>45408</v>
      </c>
    </row>
    <row r="26" spans="1:13" ht="17" x14ac:dyDescent="0.2">
      <c r="A26" s="59">
        <v>45386</v>
      </c>
      <c r="B26" s="58" t="s">
        <v>131</v>
      </c>
      <c r="C26" s="62" t="s">
        <v>60</v>
      </c>
      <c r="D26" s="61" t="s">
        <v>46</v>
      </c>
      <c r="E26" s="61" t="s">
        <v>130</v>
      </c>
      <c r="F26" s="61">
        <v>7</v>
      </c>
      <c r="G26" s="85">
        <v>404.5</v>
      </c>
      <c r="H26" s="60"/>
      <c r="I26" s="54">
        <f>G26+H26</f>
        <v>404.5</v>
      </c>
      <c r="J26" s="53">
        <v>45385</v>
      </c>
    </row>
    <row r="27" spans="1:13" ht="51" x14ac:dyDescent="0.2">
      <c r="A27" s="59">
        <v>45413</v>
      </c>
      <c r="B27" s="62">
        <v>45383</v>
      </c>
      <c r="C27" s="63" t="s">
        <v>29</v>
      </c>
      <c r="D27" s="61" t="s">
        <v>94</v>
      </c>
      <c r="E27" s="61" t="s">
        <v>22</v>
      </c>
      <c r="F27" s="61">
        <v>1</v>
      </c>
      <c r="G27" s="60">
        <v>1733.83</v>
      </c>
      <c r="H27" s="60"/>
      <c r="I27" s="54">
        <f>G27+H27</f>
        <v>1733.83</v>
      </c>
    </row>
    <row r="28" spans="1:13" ht="51" x14ac:dyDescent="0.2">
      <c r="A28" s="59">
        <v>45413</v>
      </c>
      <c r="B28" s="62">
        <v>45383</v>
      </c>
      <c r="C28" s="63" t="s">
        <v>29</v>
      </c>
      <c r="D28" s="61" t="s">
        <v>129</v>
      </c>
      <c r="E28" s="61" t="s">
        <v>22</v>
      </c>
      <c r="F28" s="61">
        <v>1</v>
      </c>
      <c r="G28" s="60">
        <v>1476.33</v>
      </c>
      <c r="H28" s="60"/>
      <c r="I28" s="54">
        <f>G28+H28</f>
        <v>1476.33</v>
      </c>
    </row>
    <row r="29" spans="1:13" ht="17" x14ac:dyDescent="0.2">
      <c r="A29" s="59">
        <v>45413</v>
      </c>
      <c r="B29" s="62">
        <v>45383</v>
      </c>
      <c r="C29" s="63" t="s">
        <v>26</v>
      </c>
      <c r="D29" s="61" t="s">
        <v>27</v>
      </c>
      <c r="E29" s="61" t="s">
        <v>22</v>
      </c>
      <c r="F29" s="61">
        <v>9</v>
      </c>
      <c r="G29" s="60">
        <v>250</v>
      </c>
      <c r="H29" s="60">
        <v>8155.84</v>
      </c>
      <c r="I29" s="54">
        <f>G29+H29</f>
        <v>8405.84</v>
      </c>
      <c r="J29" s="53"/>
    </row>
    <row r="30" spans="1:13" ht="17" x14ac:dyDescent="0.2">
      <c r="A30" s="59">
        <v>45413</v>
      </c>
      <c r="B30" s="62">
        <v>45383</v>
      </c>
      <c r="C30" s="62" t="s">
        <v>26</v>
      </c>
      <c r="D30" s="61" t="s">
        <v>25</v>
      </c>
      <c r="E30" s="61" t="s">
        <v>22</v>
      </c>
      <c r="F30" s="61">
        <v>10</v>
      </c>
      <c r="G30" s="60">
        <v>250</v>
      </c>
      <c r="H30" s="60"/>
      <c r="I30" s="54">
        <f>G30+H30</f>
        <v>250</v>
      </c>
      <c r="J30" s="53"/>
    </row>
    <row r="31" spans="1:13" ht="17" x14ac:dyDescent="0.2">
      <c r="A31" s="59">
        <v>45413</v>
      </c>
      <c r="B31" s="62">
        <v>45383</v>
      </c>
      <c r="C31" s="62" t="s">
        <v>24</v>
      </c>
      <c r="D31" s="61" t="s">
        <v>23</v>
      </c>
      <c r="E31" s="61" t="s">
        <v>22</v>
      </c>
      <c r="F31" s="61">
        <v>8</v>
      </c>
      <c r="G31" s="60">
        <v>250</v>
      </c>
      <c r="H31" s="60">
        <v>36192.230000000003</v>
      </c>
      <c r="I31" s="54">
        <f>G31+H31</f>
        <v>36442.230000000003</v>
      </c>
      <c r="J31" s="53"/>
    </row>
    <row r="32" spans="1:13" ht="34" x14ac:dyDescent="0.2">
      <c r="A32" s="59">
        <v>45412</v>
      </c>
      <c r="B32" s="58" t="s">
        <v>128</v>
      </c>
      <c r="C32" s="57" t="s">
        <v>20</v>
      </c>
      <c r="D32" s="56" t="s">
        <v>19</v>
      </c>
      <c r="E32" s="56" t="s">
        <v>18</v>
      </c>
      <c r="F32" s="56">
        <v>4</v>
      </c>
      <c r="G32" s="55">
        <v>200</v>
      </c>
      <c r="H32" s="55"/>
      <c r="I32" s="54">
        <f>G32+H32</f>
        <v>200</v>
      </c>
      <c r="J32" s="53">
        <v>45408</v>
      </c>
    </row>
    <row r="33" spans="1:10" ht="17" thickBot="1" x14ac:dyDescent="0.25">
      <c r="A33" s="52"/>
      <c r="B33" s="51"/>
      <c r="C33" s="50"/>
      <c r="D33" s="50"/>
      <c r="E33" s="50"/>
      <c r="F33" s="49"/>
      <c r="G33" s="49">
        <f>SUM(G15:G32)</f>
        <v>12510.480000000001</v>
      </c>
      <c r="H33" s="49">
        <f>SUM(H15:H32)</f>
        <v>44348.070000000007</v>
      </c>
      <c r="I33" s="48">
        <f>G33+H33</f>
        <v>56858.55000000001</v>
      </c>
    </row>
    <row r="34" spans="1:10" ht="16" x14ac:dyDescent="0.2">
      <c r="A34" s="46"/>
      <c r="B34" s="47"/>
      <c r="C34" s="44"/>
      <c r="D34" s="44"/>
      <c r="E34" s="44"/>
      <c r="F34" s="43"/>
      <c r="G34" s="43"/>
      <c r="H34" s="43"/>
      <c r="I34" s="43"/>
    </row>
    <row r="35" spans="1:10" ht="16" x14ac:dyDescent="0.2">
      <c r="A35" s="46"/>
      <c r="B35" s="47"/>
      <c r="C35" s="44"/>
      <c r="D35" s="44"/>
      <c r="E35" s="44"/>
      <c r="F35" s="43"/>
      <c r="G35" s="43"/>
      <c r="H35" s="43"/>
      <c r="I35" s="43"/>
    </row>
    <row r="36" spans="1:10" ht="16" x14ac:dyDescent="0.2">
      <c r="A36" s="46"/>
      <c r="B36" s="47"/>
      <c r="C36" s="44"/>
      <c r="D36" s="44"/>
      <c r="E36" s="44"/>
      <c r="F36" s="43"/>
      <c r="G36" s="43"/>
      <c r="H36" s="43"/>
      <c r="I36" s="43"/>
    </row>
    <row r="37" spans="1:10" ht="16" x14ac:dyDescent="0.2">
      <c r="A37" s="46"/>
      <c r="B37" s="47"/>
      <c r="C37" s="44"/>
      <c r="D37" s="44"/>
      <c r="E37" s="44"/>
      <c r="F37" s="43"/>
      <c r="G37" s="43"/>
      <c r="H37" s="43"/>
      <c r="I37" s="43"/>
    </row>
    <row r="38" spans="1:10" ht="16" x14ac:dyDescent="0.2">
      <c r="A38" s="46"/>
      <c r="B38" s="45"/>
      <c r="C38" s="44"/>
      <c r="D38" s="44"/>
      <c r="E38" s="44"/>
      <c r="F38" s="43"/>
      <c r="G38" s="43"/>
      <c r="H38" s="43"/>
      <c r="I38" s="43"/>
    </row>
    <row r="39" spans="1:10" ht="16" x14ac:dyDescent="0.2">
      <c r="A39" s="42" t="s">
        <v>17</v>
      </c>
      <c r="B39" s="41"/>
      <c r="C39" s="41"/>
      <c r="D39" s="41"/>
      <c r="E39" s="41"/>
      <c r="F39" s="41"/>
      <c r="G39" s="41"/>
      <c r="H39" s="41"/>
      <c r="I39" s="40"/>
    </row>
    <row r="40" spans="1:10" ht="17" x14ac:dyDescent="0.2">
      <c r="A40" s="39"/>
      <c r="B40" s="38"/>
      <c r="C40" s="38"/>
      <c r="D40" s="38"/>
      <c r="E40" s="38"/>
      <c r="F40" s="37"/>
      <c r="G40" s="36" t="s">
        <v>16</v>
      </c>
      <c r="H40" s="36" t="s">
        <v>15</v>
      </c>
      <c r="I40" s="35" t="s">
        <v>14</v>
      </c>
    </row>
    <row r="41" spans="1:10" ht="16" x14ac:dyDescent="0.2">
      <c r="A41" s="15" t="s">
        <v>13</v>
      </c>
      <c r="B41" s="14"/>
      <c r="C41" s="14"/>
      <c r="D41" s="14"/>
      <c r="E41" s="17"/>
      <c r="F41" s="34">
        <v>1</v>
      </c>
      <c r="G41" s="10">
        <f>SUMIF($F$15:$F$32,F41,$G$15:$G$32)</f>
        <v>3210.16</v>
      </c>
      <c r="H41" s="10">
        <f>SUMIF($F$15:$F$32,F41,$H$15:$H$32)</f>
        <v>0</v>
      </c>
      <c r="I41" s="5">
        <f>SUM(G41:H41)</f>
        <v>3210.16</v>
      </c>
      <c r="J41" s="21">
        <f>G41-G53</f>
        <v>210.15999999999985</v>
      </c>
    </row>
    <row r="42" spans="1:10" ht="16" x14ac:dyDescent="0.2">
      <c r="A42" s="20" t="s">
        <v>12</v>
      </c>
      <c r="B42" s="19"/>
      <c r="C42" s="19"/>
      <c r="D42" s="19"/>
      <c r="E42" s="33"/>
      <c r="F42" s="32">
        <v>2</v>
      </c>
      <c r="G42" s="10">
        <f>SUMIF($F$15:$F$32,F42,$G$15:$G$32)</f>
        <v>2005</v>
      </c>
      <c r="H42" s="10">
        <f>SUMIF($F$15:$F$32,F42,$H$15:$H$32)</f>
        <v>0</v>
      </c>
      <c r="I42" s="5">
        <f>SUM(G42:H42)</f>
        <v>2005</v>
      </c>
      <c r="J42" s="21">
        <f>G42-G54</f>
        <v>5</v>
      </c>
    </row>
    <row r="43" spans="1:10" ht="16" x14ac:dyDescent="0.2">
      <c r="A43" s="15" t="s">
        <v>11</v>
      </c>
      <c r="B43" s="14"/>
      <c r="C43" s="14"/>
      <c r="D43" s="14"/>
      <c r="E43" s="17"/>
      <c r="F43" s="30">
        <v>3</v>
      </c>
      <c r="G43" s="10">
        <f>SUMIF($F$15:$F$32,F43,$G$15:$G$32)</f>
        <v>1897.52</v>
      </c>
      <c r="H43" s="10">
        <f>SUMIF($F$15:$F$32,F43,$H$15:$H$32)</f>
        <v>0</v>
      </c>
      <c r="I43" s="5">
        <f>SUM(G43:H43)</f>
        <v>1897.52</v>
      </c>
      <c r="J43" s="21">
        <f>G43-G55</f>
        <v>-102.48000000000002</v>
      </c>
    </row>
    <row r="44" spans="1:10" ht="16" x14ac:dyDescent="0.2">
      <c r="A44" s="15" t="s">
        <v>10</v>
      </c>
      <c r="B44" s="14"/>
      <c r="C44" s="14"/>
      <c r="D44" s="14"/>
      <c r="E44" s="17"/>
      <c r="F44" s="30">
        <v>4</v>
      </c>
      <c r="G44" s="10">
        <f>SUMIF($F$15:$F$32,F44,$G$15:$G$32)</f>
        <v>200</v>
      </c>
      <c r="H44" s="10">
        <f>SUMIF($F$15:$F$32,F44,$H$15:$H$32)</f>
        <v>0</v>
      </c>
      <c r="I44" s="5">
        <f>SUM(G44:H44)</f>
        <v>200</v>
      </c>
      <c r="J44" s="21">
        <f>G44-G56</f>
        <v>0</v>
      </c>
    </row>
    <row r="45" spans="1:10" ht="16" x14ac:dyDescent="0.2">
      <c r="A45" s="15" t="s">
        <v>9</v>
      </c>
      <c r="B45" s="14"/>
      <c r="C45" s="14"/>
      <c r="D45" s="14"/>
      <c r="E45" s="17"/>
      <c r="F45" s="30">
        <v>5</v>
      </c>
      <c r="G45" s="10">
        <f>SUMIF($F$15:$F$32,F45,$G$15:$G$32)</f>
        <v>647.79999999999995</v>
      </c>
      <c r="H45" s="10">
        <f>SUMIF($F$15:$F$32,F45,$H$15:$H$32)</f>
        <v>0</v>
      </c>
      <c r="I45" s="5">
        <f>SUM(G45:H45)</f>
        <v>647.79999999999995</v>
      </c>
      <c r="J45" s="21">
        <f>G45-G57</f>
        <v>-2.2000000000000455</v>
      </c>
    </row>
    <row r="46" spans="1:10" ht="16" x14ac:dyDescent="0.2">
      <c r="A46" s="15" t="s">
        <v>8</v>
      </c>
      <c r="B46" s="14"/>
      <c r="C46" s="14"/>
      <c r="D46" s="14"/>
      <c r="E46" s="17"/>
      <c r="F46" s="30">
        <v>6</v>
      </c>
      <c r="G46" s="10">
        <f>SUMIF($F$15:$F$32,F46,$G$15:$G$32)</f>
        <v>3000</v>
      </c>
      <c r="H46" s="10">
        <f>SUMIF($F$15:$F$32,F46,$H$15:$H$32)</f>
        <v>0</v>
      </c>
      <c r="I46" s="5">
        <f>SUM(G46:H46)</f>
        <v>3000</v>
      </c>
      <c r="J46" s="21">
        <f>G46-G58</f>
        <v>0</v>
      </c>
    </row>
    <row r="47" spans="1:10" ht="16" x14ac:dyDescent="0.2">
      <c r="A47" s="15" t="s">
        <v>7</v>
      </c>
      <c r="B47" s="14"/>
      <c r="C47" s="14"/>
      <c r="D47" s="14"/>
      <c r="E47" s="17"/>
      <c r="F47" s="30">
        <v>7</v>
      </c>
      <c r="G47" s="10">
        <f>SUMIF($F$15:$F$32,F47,$G$15:$G$32)</f>
        <v>800</v>
      </c>
      <c r="H47" s="10">
        <f>SUMIF($F$15:$F$32,F47,$H$15:$H$32)</f>
        <v>0</v>
      </c>
      <c r="I47" s="5">
        <f>SUM(G47:H47)</f>
        <v>800</v>
      </c>
      <c r="J47" s="21">
        <f>G47-G59</f>
        <v>400</v>
      </c>
    </row>
    <row r="48" spans="1:10" ht="16" x14ac:dyDescent="0.2">
      <c r="A48" s="15" t="s">
        <v>6</v>
      </c>
      <c r="B48" s="14"/>
      <c r="C48" s="14"/>
      <c r="D48" s="14"/>
      <c r="E48" s="31"/>
      <c r="F48" s="30">
        <v>8</v>
      </c>
      <c r="G48" s="10">
        <f>SUMIF($F$15:$F$32,F48,$G$15:$G$32)</f>
        <v>250</v>
      </c>
      <c r="H48" s="10">
        <f>SUMIF($F$15:$F$32,F48,$H$15:$H$32)</f>
        <v>36192.230000000003</v>
      </c>
      <c r="I48" s="5">
        <f>SUM(G48:H48)</f>
        <v>36442.230000000003</v>
      </c>
      <c r="J48" s="21">
        <f>G48-G60</f>
        <v>0</v>
      </c>
    </row>
    <row r="49" spans="1:10" ht="16" x14ac:dyDescent="0.2">
      <c r="A49" s="15" t="s">
        <v>5</v>
      </c>
      <c r="B49" s="14"/>
      <c r="C49" s="14"/>
      <c r="D49" s="14"/>
      <c r="E49" s="17"/>
      <c r="F49" s="30">
        <v>9</v>
      </c>
      <c r="G49" s="10">
        <f>SUMIF($F$15:$F$32,F49,$G$15:$G$32)</f>
        <v>250</v>
      </c>
      <c r="H49" s="10">
        <f>SUMIF($F$15:$F$32,F49,$H$15:$H$32)</f>
        <v>8155.84</v>
      </c>
      <c r="I49" s="5">
        <f>SUM(G49:H49)</f>
        <v>8405.84</v>
      </c>
      <c r="J49" s="21">
        <f>G49-G61</f>
        <v>0</v>
      </c>
    </row>
    <row r="50" spans="1:10" ht="16" x14ac:dyDescent="0.2">
      <c r="A50" s="15" t="s">
        <v>4</v>
      </c>
      <c r="B50" s="14"/>
      <c r="C50" s="14"/>
      <c r="D50" s="14"/>
      <c r="E50" s="17"/>
      <c r="F50" s="30">
        <v>10</v>
      </c>
      <c r="G50" s="10">
        <f>SUMIF($F$15:$F$32,F50,$G$15:$G$32)</f>
        <v>250</v>
      </c>
      <c r="H50" s="10">
        <f>SUMIF($F$15:$F$32,F50,$H$15:$H$32)</f>
        <v>0</v>
      </c>
      <c r="I50" s="5">
        <v>0</v>
      </c>
      <c r="J50" s="21">
        <f>G50-G62</f>
        <v>0</v>
      </c>
    </row>
    <row r="51" spans="1:10" ht="16" x14ac:dyDescent="0.2">
      <c r="A51" s="29" t="s">
        <v>3</v>
      </c>
      <c r="B51" s="28"/>
      <c r="C51" s="28"/>
      <c r="D51" s="28"/>
      <c r="E51" s="27"/>
      <c r="F51" s="26"/>
      <c r="G51" s="5">
        <f>SUM(G41:G50)</f>
        <v>12510.48</v>
      </c>
      <c r="H51" s="5">
        <f>SUM(H41:H50)</f>
        <v>44348.070000000007</v>
      </c>
      <c r="I51" s="5">
        <f>SUM(I41:I50)</f>
        <v>56608.55</v>
      </c>
      <c r="J51" s="21">
        <f>G51-G63</f>
        <v>510.47999999999956</v>
      </c>
    </row>
    <row r="52" spans="1:10" ht="16" x14ac:dyDescent="0.2">
      <c r="A52" s="25"/>
      <c r="B52" s="3"/>
      <c r="C52" s="3"/>
      <c r="D52" s="3"/>
      <c r="E52" s="24"/>
      <c r="F52" s="23"/>
      <c r="G52" s="22"/>
      <c r="H52" s="22"/>
      <c r="I52" s="22"/>
      <c r="J52" s="21"/>
    </row>
    <row r="53" spans="1:10" ht="16" x14ac:dyDescent="0.2">
      <c r="A53" s="15" t="s">
        <v>13</v>
      </c>
      <c r="B53" s="14"/>
      <c r="C53" s="14"/>
      <c r="D53" s="14"/>
      <c r="E53" s="17"/>
      <c r="F53" s="10"/>
      <c r="G53" s="10">
        <v>3000</v>
      </c>
      <c r="H53" s="10">
        <v>0</v>
      </c>
      <c r="I53" s="5">
        <f>G53+H53</f>
        <v>3000</v>
      </c>
    </row>
    <row r="54" spans="1:10" ht="16" x14ac:dyDescent="0.2">
      <c r="A54" s="20" t="s">
        <v>12</v>
      </c>
      <c r="B54" s="19"/>
      <c r="C54" s="19"/>
      <c r="D54" s="19"/>
      <c r="E54" s="19"/>
      <c r="F54" s="18"/>
      <c r="G54" s="10">
        <v>2000</v>
      </c>
      <c r="H54" s="10">
        <v>0</v>
      </c>
      <c r="I54" s="5">
        <f>G54+H54</f>
        <v>2000</v>
      </c>
    </row>
    <row r="55" spans="1:10" ht="16" x14ac:dyDescent="0.2">
      <c r="A55" s="15" t="s">
        <v>11</v>
      </c>
      <c r="B55" s="14"/>
      <c r="C55" s="14"/>
      <c r="D55" s="14"/>
      <c r="E55" s="17"/>
      <c r="F55" s="16"/>
      <c r="G55" s="10">
        <v>2000</v>
      </c>
      <c r="H55" s="10">
        <v>0</v>
      </c>
      <c r="I55" s="5">
        <f>G55+H55</f>
        <v>2000</v>
      </c>
    </row>
    <row r="56" spans="1:10" ht="16" x14ac:dyDescent="0.2">
      <c r="A56" s="15" t="s">
        <v>10</v>
      </c>
      <c r="B56" s="14"/>
      <c r="C56" s="14"/>
      <c r="D56" s="14"/>
      <c r="E56" s="17"/>
      <c r="F56" s="16"/>
      <c r="G56" s="11">
        <v>200</v>
      </c>
      <c r="H56" s="10">
        <v>0</v>
      </c>
      <c r="I56" s="5">
        <v>200</v>
      </c>
    </row>
    <row r="57" spans="1:10" ht="16" x14ac:dyDescent="0.2">
      <c r="A57" s="15" t="s">
        <v>9</v>
      </c>
      <c r="B57" s="14"/>
      <c r="C57" s="14"/>
      <c r="D57" s="14"/>
      <c r="E57" s="17"/>
      <c r="F57" s="16"/>
      <c r="G57" s="11">
        <v>650</v>
      </c>
      <c r="H57" s="10">
        <v>0</v>
      </c>
      <c r="I57" s="5">
        <v>650</v>
      </c>
    </row>
    <row r="58" spans="1:10" ht="16" x14ac:dyDescent="0.2">
      <c r="A58" s="15" t="s">
        <v>8</v>
      </c>
      <c r="B58" s="14"/>
      <c r="C58" s="14"/>
      <c r="D58" s="14"/>
      <c r="E58" s="17"/>
      <c r="F58" s="16"/>
      <c r="G58" s="10">
        <v>3000</v>
      </c>
      <c r="H58" s="10">
        <v>0</v>
      </c>
      <c r="I58" s="5">
        <v>3000</v>
      </c>
    </row>
    <row r="59" spans="1:10" ht="16" x14ac:dyDescent="0.2">
      <c r="A59" s="15" t="s">
        <v>7</v>
      </c>
      <c r="B59" s="14"/>
      <c r="C59" s="14"/>
      <c r="D59" s="14"/>
      <c r="E59" s="17"/>
      <c r="F59" s="16"/>
      <c r="G59" s="11">
        <v>400</v>
      </c>
      <c r="H59" s="10">
        <v>0</v>
      </c>
      <c r="I59" s="5">
        <v>400</v>
      </c>
    </row>
    <row r="60" spans="1:10" ht="16" x14ac:dyDescent="0.2">
      <c r="A60" s="15" t="s">
        <v>6</v>
      </c>
      <c r="B60" s="14"/>
      <c r="C60" s="14"/>
      <c r="D60" s="14"/>
      <c r="E60" s="13"/>
      <c r="F60" s="12"/>
      <c r="G60" s="11">
        <v>250</v>
      </c>
      <c r="H60" s="10">
        <v>0</v>
      </c>
      <c r="I60" s="5">
        <v>250</v>
      </c>
    </row>
    <row r="61" spans="1:10" ht="16" x14ac:dyDescent="0.2">
      <c r="A61" s="15" t="s">
        <v>5</v>
      </c>
      <c r="B61" s="14"/>
      <c r="C61" s="14"/>
      <c r="D61" s="14"/>
      <c r="E61" s="13"/>
      <c r="F61" s="12"/>
      <c r="G61" s="11">
        <v>250</v>
      </c>
      <c r="H61" s="10">
        <v>0</v>
      </c>
      <c r="I61" s="5">
        <v>250</v>
      </c>
    </row>
    <row r="62" spans="1:10" ht="16" x14ac:dyDescent="0.2">
      <c r="A62" s="15" t="s">
        <v>4</v>
      </c>
      <c r="B62" s="14"/>
      <c r="C62" s="14"/>
      <c r="D62" s="14"/>
      <c r="E62" s="13"/>
      <c r="F62" s="12"/>
      <c r="G62" s="11">
        <v>250</v>
      </c>
      <c r="H62" s="10">
        <v>0</v>
      </c>
      <c r="I62" s="5">
        <v>250</v>
      </c>
    </row>
    <row r="63" spans="1:10" ht="16" x14ac:dyDescent="0.2">
      <c r="A63" s="9" t="s">
        <v>3</v>
      </c>
      <c r="B63" s="8"/>
      <c r="C63" s="8"/>
      <c r="D63" s="8"/>
      <c r="E63" s="7"/>
      <c r="F63" s="7"/>
      <c r="G63" s="5">
        <f>SUM(G53:G62)</f>
        <v>12000</v>
      </c>
      <c r="H63" s="6">
        <f>SUM(H53:H62)</f>
        <v>0</v>
      </c>
      <c r="I63" s="5">
        <v>12000</v>
      </c>
    </row>
    <row r="64" spans="1:10" ht="16" x14ac:dyDescent="0.2">
      <c r="A64" s="4" t="s">
        <v>127</v>
      </c>
      <c r="B64" s="4"/>
      <c r="C64" s="4"/>
      <c r="D64" s="2"/>
      <c r="E64" s="2"/>
      <c r="F64" s="2"/>
      <c r="G64" s="2"/>
      <c r="H64" s="2"/>
      <c r="I64" s="2"/>
    </row>
    <row r="65" spans="1:9" ht="16" x14ac:dyDescent="0.2">
      <c r="A65" s="3"/>
      <c r="B65" s="3"/>
      <c r="C65" s="3"/>
      <c r="D65" s="2"/>
      <c r="E65" s="2"/>
      <c r="F65" s="2"/>
      <c r="G65" s="2"/>
      <c r="H65" s="2"/>
      <c r="I65" s="2"/>
    </row>
    <row r="66" spans="1:9" ht="16" x14ac:dyDescent="0.2">
      <c r="A66" s="1" t="s">
        <v>1</v>
      </c>
      <c r="B66" s="1"/>
      <c r="C66" s="1"/>
      <c r="D66" s="1"/>
      <c r="E66" s="1"/>
      <c r="F66" s="1"/>
      <c r="G66" s="1"/>
      <c r="H66" s="1"/>
      <c r="I66" s="1"/>
    </row>
    <row r="67" spans="1:9" ht="16" x14ac:dyDescent="0.2">
      <c r="A67" s="1" t="s">
        <v>0</v>
      </c>
      <c r="B67" s="1"/>
      <c r="C67" s="1"/>
      <c r="D67" s="1"/>
      <c r="E67" s="1"/>
      <c r="F67" s="1"/>
      <c r="G67" s="1"/>
      <c r="H67" s="1"/>
      <c r="I67" s="1"/>
    </row>
  </sheetData>
  <mergeCells count="27">
    <mergeCell ref="A54:F54"/>
    <mergeCell ref="A55:D55"/>
    <mergeCell ref="A42:D42"/>
    <mergeCell ref="A1:I1"/>
    <mergeCell ref="A2:I2"/>
    <mergeCell ref="A3:I3"/>
    <mergeCell ref="A39:I39"/>
    <mergeCell ref="A41:D41"/>
    <mergeCell ref="A56:D56"/>
    <mergeCell ref="A43:D43"/>
    <mergeCell ref="A44:D44"/>
    <mergeCell ref="A45:D45"/>
    <mergeCell ref="A46:D46"/>
    <mergeCell ref="A47:D47"/>
    <mergeCell ref="A48:D48"/>
    <mergeCell ref="A49:D49"/>
    <mergeCell ref="A50:D50"/>
    <mergeCell ref="A53:D53"/>
    <mergeCell ref="A64:C64"/>
    <mergeCell ref="A66:I66"/>
    <mergeCell ref="A67:I67"/>
    <mergeCell ref="A57:D57"/>
    <mergeCell ref="A58:D58"/>
    <mergeCell ref="A59:D59"/>
    <mergeCell ref="A60:D60"/>
    <mergeCell ref="A61:D61"/>
    <mergeCell ref="A62:D62"/>
  </mergeCells>
  <pageMargins left="0.511811024" right="0.511811024" top="0.78740157499999996" bottom="0.78740157499999996" header="0.31496062000000002" footer="0.31496062000000002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D3E78-2774-374E-853E-FF8891E1A799}">
  <sheetPr>
    <pageSetUpPr fitToPage="1"/>
  </sheetPr>
  <dimension ref="A1:K79"/>
  <sheetViews>
    <sheetView topLeftCell="A59" workbookViewId="0">
      <selection sqref="A1:I79"/>
    </sheetView>
  </sheetViews>
  <sheetFormatPr baseColWidth="10" defaultColWidth="8.83203125" defaultRowHeight="15" x14ac:dyDescent="0.2"/>
  <cols>
    <col min="1" max="1" width="10.83203125" customWidth="1"/>
    <col min="2" max="2" width="17" customWidth="1"/>
    <col min="3" max="3" width="15.5" customWidth="1"/>
    <col min="4" max="4" width="32.6640625" customWidth="1"/>
    <col min="5" max="5" width="14.5" customWidth="1"/>
    <col min="7" max="7" width="13.5" customWidth="1"/>
    <col min="8" max="8" width="14.1640625" customWidth="1"/>
    <col min="9" max="9" width="12.5" customWidth="1"/>
    <col min="10" max="10" width="10.6640625" bestFit="1" customWidth="1"/>
    <col min="11" max="11" width="15.1640625" bestFit="1" customWidth="1"/>
  </cols>
  <sheetData>
    <row r="1" spans="1:10" ht="16" x14ac:dyDescent="0.2">
      <c r="A1" s="84" t="s">
        <v>90</v>
      </c>
      <c r="B1" s="83"/>
      <c r="C1" s="83"/>
      <c r="D1" s="83"/>
      <c r="E1" s="83"/>
      <c r="F1" s="83"/>
      <c r="G1" s="83"/>
      <c r="H1" s="83"/>
      <c r="I1" s="82"/>
    </row>
    <row r="2" spans="1:10" ht="16" x14ac:dyDescent="0.2">
      <c r="A2" s="81" t="s">
        <v>182</v>
      </c>
      <c r="B2" s="80"/>
      <c r="C2" s="80"/>
      <c r="D2" s="80"/>
      <c r="E2" s="80"/>
      <c r="F2" s="80"/>
      <c r="G2" s="80"/>
      <c r="H2" s="80"/>
      <c r="I2" s="79"/>
    </row>
    <row r="3" spans="1:10" ht="16" x14ac:dyDescent="0.2">
      <c r="A3" s="78"/>
      <c r="B3" s="77"/>
      <c r="C3" s="77"/>
      <c r="D3" s="77"/>
      <c r="E3" s="77"/>
      <c r="F3" s="77"/>
      <c r="G3" s="77"/>
      <c r="H3" s="77"/>
      <c r="I3" s="76"/>
    </row>
    <row r="4" spans="1:10" ht="16" x14ac:dyDescent="0.2">
      <c r="A4" s="75" t="s">
        <v>88</v>
      </c>
      <c r="B4" s="74"/>
      <c r="C4" s="70"/>
      <c r="D4" s="73" t="s">
        <v>87</v>
      </c>
      <c r="E4" s="70"/>
      <c r="F4" s="70"/>
      <c r="G4" s="70"/>
      <c r="H4" s="70"/>
      <c r="I4" s="69"/>
    </row>
    <row r="5" spans="1:10" ht="17" x14ac:dyDescent="0.2">
      <c r="A5" s="75" t="s">
        <v>86</v>
      </c>
      <c r="B5" s="74"/>
      <c r="C5" s="70"/>
      <c r="D5" s="44" t="s">
        <v>85</v>
      </c>
      <c r="E5" s="44"/>
      <c r="F5" s="70"/>
      <c r="G5" s="70"/>
      <c r="H5" s="70"/>
      <c r="I5" s="69"/>
    </row>
    <row r="6" spans="1:10" ht="16" x14ac:dyDescent="0.2">
      <c r="A6" s="72" t="s">
        <v>84</v>
      </c>
      <c r="B6" s="70"/>
      <c r="C6" s="70"/>
      <c r="D6" s="44"/>
      <c r="E6" s="70"/>
      <c r="F6" s="70"/>
      <c r="G6" s="70"/>
      <c r="H6" s="70"/>
      <c r="I6" s="69"/>
    </row>
    <row r="7" spans="1:10" ht="16" x14ac:dyDescent="0.2">
      <c r="A7" s="72" t="s">
        <v>83</v>
      </c>
      <c r="B7" s="70"/>
      <c r="C7" s="70"/>
      <c r="D7" s="73" t="s">
        <v>82</v>
      </c>
      <c r="E7" s="70"/>
      <c r="F7" s="70"/>
      <c r="G7" s="70"/>
      <c r="H7" s="70"/>
      <c r="I7" s="69"/>
    </row>
    <row r="8" spans="1:10" ht="16" x14ac:dyDescent="0.2">
      <c r="A8" s="72" t="s">
        <v>81</v>
      </c>
      <c r="B8" s="70"/>
      <c r="C8" s="70"/>
      <c r="D8" s="70">
        <v>2024</v>
      </c>
      <c r="E8" s="70"/>
      <c r="F8" s="70"/>
      <c r="G8" s="70"/>
      <c r="H8" s="70"/>
      <c r="I8" s="69"/>
    </row>
    <row r="9" spans="1:10" ht="17" x14ac:dyDescent="0.2">
      <c r="A9" s="72" t="s">
        <v>80</v>
      </c>
      <c r="B9" s="70"/>
      <c r="C9" s="70"/>
      <c r="D9" s="44" t="s">
        <v>79</v>
      </c>
      <c r="E9" s="70"/>
      <c r="F9" s="70"/>
      <c r="G9" s="70"/>
      <c r="H9" s="70"/>
      <c r="I9" s="69"/>
    </row>
    <row r="10" spans="1:10" ht="16" x14ac:dyDescent="0.2">
      <c r="A10" s="72" t="s">
        <v>78</v>
      </c>
      <c r="B10" s="70"/>
      <c r="C10" s="70"/>
      <c r="D10" s="73" t="s">
        <v>77</v>
      </c>
      <c r="E10" s="70"/>
      <c r="F10" s="70"/>
      <c r="G10" s="70"/>
      <c r="H10" s="70"/>
      <c r="I10" s="69"/>
    </row>
    <row r="11" spans="1:10" ht="17" x14ac:dyDescent="0.2">
      <c r="A11" s="72" t="s">
        <v>76</v>
      </c>
      <c r="B11" s="70"/>
      <c r="C11" s="70"/>
      <c r="D11" s="44" t="s">
        <v>75</v>
      </c>
      <c r="E11" s="70"/>
      <c r="F11" s="70"/>
      <c r="G11" s="70"/>
      <c r="H11" s="70"/>
      <c r="I11" s="69"/>
    </row>
    <row r="12" spans="1:10" ht="16" x14ac:dyDescent="0.2">
      <c r="A12" s="72" t="s">
        <v>74</v>
      </c>
      <c r="B12" s="70"/>
      <c r="C12" s="70"/>
      <c r="D12" s="71">
        <v>144000</v>
      </c>
      <c r="E12" s="70"/>
      <c r="F12" s="70"/>
      <c r="G12" s="70"/>
      <c r="H12" s="70"/>
      <c r="I12" s="69"/>
    </row>
    <row r="13" spans="1:10" ht="17" thickBot="1" x14ac:dyDescent="0.25">
      <c r="A13" s="72"/>
      <c r="B13" s="70"/>
      <c r="C13" s="70"/>
      <c r="D13" s="71"/>
      <c r="E13" s="70"/>
      <c r="F13" s="70"/>
      <c r="G13" s="70"/>
      <c r="H13" s="70"/>
      <c r="I13" s="69"/>
    </row>
    <row r="14" spans="1:10" ht="81" customHeight="1" x14ac:dyDescent="0.2">
      <c r="A14" s="68" t="s">
        <v>73</v>
      </c>
      <c r="B14" s="67" t="s">
        <v>72</v>
      </c>
      <c r="C14" s="67" t="s">
        <v>71</v>
      </c>
      <c r="D14" s="66" t="s">
        <v>70</v>
      </c>
      <c r="E14" s="66" t="s">
        <v>69</v>
      </c>
      <c r="F14" s="65" t="s">
        <v>68</v>
      </c>
      <c r="G14" s="65" t="s">
        <v>67</v>
      </c>
      <c r="H14" s="65" t="s">
        <v>15</v>
      </c>
      <c r="I14" s="64" t="s">
        <v>14</v>
      </c>
    </row>
    <row r="15" spans="1:10" ht="17" x14ac:dyDescent="0.2">
      <c r="A15" s="59">
        <v>45447</v>
      </c>
      <c r="B15" s="58" t="s">
        <v>181</v>
      </c>
      <c r="C15" s="62" t="s">
        <v>60</v>
      </c>
      <c r="D15" s="61" t="s">
        <v>59</v>
      </c>
      <c r="E15" s="61" t="s">
        <v>58</v>
      </c>
      <c r="F15" s="61">
        <v>2</v>
      </c>
      <c r="G15" s="60">
        <v>1112</v>
      </c>
      <c r="H15" s="60"/>
      <c r="I15" s="54">
        <f>G15+H15</f>
        <v>1112</v>
      </c>
      <c r="J15" s="53">
        <v>45457</v>
      </c>
    </row>
    <row r="16" spans="1:10" ht="17" x14ac:dyDescent="0.2">
      <c r="A16" s="59">
        <v>45465</v>
      </c>
      <c r="B16" s="58" t="s">
        <v>180</v>
      </c>
      <c r="C16" s="62" t="s">
        <v>60</v>
      </c>
      <c r="D16" s="61" t="s">
        <v>59</v>
      </c>
      <c r="E16" s="61" t="s">
        <v>58</v>
      </c>
      <c r="F16" s="61">
        <v>2</v>
      </c>
      <c r="G16" s="60">
        <v>1087</v>
      </c>
      <c r="H16" s="60"/>
      <c r="I16" s="54">
        <f>G16+H16</f>
        <v>1087</v>
      </c>
      <c r="J16" s="53">
        <v>45467</v>
      </c>
    </row>
    <row r="17" spans="1:11" ht="17" x14ac:dyDescent="0.2">
      <c r="A17" s="59">
        <v>45468</v>
      </c>
      <c r="B17" s="58" t="s">
        <v>179</v>
      </c>
      <c r="C17" s="62" t="s">
        <v>60</v>
      </c>
      <c r="D17" s="61" t="s">
        <v>59</v>
      </c>
      <c r="E17" s="61" t="s">
        <v>58</v>
      </c>
      <c r="F17" s="61">
        <v>2</v>
      </c>
      <c r="G17" s="60">
        <v>677</v>
      </c>
      <c r="H17" s="60"/>
      <c r="I17" s="54">
        <f>G17+H17</f>
        <v>677</v>
      </c>
      <c r="J17" s="53">
        <v>45469</v>
      </c>
    </row>
    <row r="18" spans="1:11" ht="17" x14ac:dyDescent="0.2">
      <c r="A18" s="59">
        <v>45469</v>
      </c>
      <c r="B18" s="58" t="s">
        <v>178</v>
      </c>
      <c r="C18" s="62" t="s">
        <v>56</v>
      </c>
      <c r="D18" s="61" t="s">
        <v>176</v>
      </c>
      <c r="E18" s="61" t="s">
        <v>54</v>
      </c>
      <c r="F18" s="61">
        <v>6</v>
      </c>
      <c r="G18" s="60">
        <v>54.96</v>
      </c>
      <c r="H18" s="60"/>
      <c r="I18" s="54">
        <f>G18+H18</f>
        <v>54.96</v>
      </c>
      <c r="J18" s="53">
        <v>45469</v>
      </c>
      <c r="K18" s="87">
        <v>2421421000626</v>
      </c>
    </row>
    <row r="19" spans="1:11" ht="17" x14ac:dyDescent="0.2">
      <c r="A19" s="59">
        <v>45445</v>
      </c>
      <c r="B19" s="58" t="s">
        <v>177</v>
      </c>
      <c r="C19" s="62" t="s">
        <v>56</v>
      </c>
      <c r="D19" s="61" t="s">
        <v>176</v>
      </c>
      <c r="E19" s="61" t="s">
        <v>54</v>
      </c>
      <c r="F19" s="61">
        <v>6</v>
      </c>
      <c r="G19" s="60">
        <v>409.3</v>
      </c>
      <c r="H19" s="60"/>
      <c r="I19" s="54">
        <f>G19+H19</f>
        <v>409.3</v>
      </c>
      <c r="J19" s="53">
        <v>45457</v>
      </c>
      <c r="K19" s="87">
        <v>2421421000626</v>
      </c>
    </row>
    <row r="20" spans="1:11" ht="17" x14ac:dyDescent="0.2">
      <c r="A20" s="59">
        <v>45448</v>
      </c>
      <c r="B20" s="58" t="s">
        <v>175</v>
      </c>
      <c r="C20" s="62" t="s">
        <v>56</v>
      </c>
      <c r="D20" s="61" t="s">
        <v>173</v>
      </c>
      <c r="E20" s="61" t="s">
        <v>54</v>
      </c>
      <c r="F20" s="61">
        <v>6</v>
      </c>
      <c r="G20" s="60">
        <f>1499.8*2</f>
        <v>2999.6</v>
      </c>
      <c r="H20" s="60"/>
      <c r="I20" s="54">
        <f>G20+H20</f>
        <v>2999.6</v>
      </c>
      <c r="J20" s="53">
        <v>45460</v>
      </c>
      <c r="K20" s="87">
        <v>4172213000151</v>
      </c>
    </row>
    <row r="21" spans="1:11" ht="17" x14ac:dyDescent="0.2">
      <c r="A21" s="59">
        <v>45446</v>
      </c>
      <c r="B21" s="58" t="s">
        <v>174</v>
      </c>
      <c r="C21" s="62" t="s">
        <v>56</v>
      </c>
      <c r="D21" s="61" t="s">
        <v>173</v>
      </c>
      <c r="E21" s="61" t="s">
        <v>54</v>
      </c>
      <c r="F21" s="61">
        <v>6</v>
      </c>
      <c r="G21" s="60">
        <f>3710.49*2</f>
        <v>7420.98</v>
      </c>
      <c r="H21" s="60"/>
      <c r="I21" s="54">
        <f>G21+H21</f>
        <v>7420.98</v>
      </c>
      <c r="J21" s="53">
        <v>45460</v>
      </c>
      <c r="K21" s="87">
        <v>4172213000151</v>
      </c>
    </row>
    <row r="22" spans="1:11" ht="34" x14ac:dyDescent="0.2">
      <c r="A22" s="59">
        <v>45454</v>
      </c>
      <c r="B22" s="58" t="s">
        <v>172</v>
      </c>
      <c r="C22" s="62" t="s">
        <v>50</v>
      </c>
      <c r="D22" s="61" t="s">
        <v>52</v>
      </c>
      <c r="E22" s="61" t="s">
        <v>48</v>
      </c>
      <c r="F22" s="61">
        <v>3</v>
      </c>
      <c r="G22" s="60">
        <v>756.46</v>
      </c>
      <c r="H22" s="60"/>
      <c r="I22" s="54">
        <f>G22+H22</f>
        <v>756.46</v>
      </c>
      <c r="J22" s="53">
        <v>45457</v>
      </c>
    </row>
    <row r="23" spans="1:11" ht="34" x14ac:dyDescent="0.2">
      <c r="A23" s="59">
        <v>45425</v>
      </c>
      <c r="B23" s="58" t="s">
        <v>171</v>
      </c>
      <c r="C23" s="62" t="s">
        <v>50</v>
      </c>
      <c r="D23" s="61" t="s">
        <v>52</v>
      </c>
      <c r="E23" s="61" t="s">
        <v>48</v>
      </c>
      <c r="F23" s="61">
        <v>3</v>
      </c>
      <c r="G23" s="60">
        <v>928.96</v>
      </c>
      <c r="H23" s="60"/>
      <c r="I23" s="54">
        <f>G23+H23</f>
        <v>928.96</v>
      </c>
      <c r="J23" s="53">
        <v>45457</v>
      </c>
    </row>
    <row r="24" spans="1:11" ht="34" x14ac:dyDescent="0.2">
      <c r="A24" s="59">
        <v>45461</v>
      </c>
      <c r="B24" s="58" t="s">
        <v>170</v>
      </c>
      <c r="C24" s="62" t="s">
        <v>50</v>
      </c>
      <c r="D24" s="61" t="s">
        <v>169</v>
      </c>
      <c r="E24" s="61" t="s">
        <v>48</v>
      </c>
      <c r="F24" s="61">
        <v>3</v>
      </c>
      <c r="G24" s="60">
        <v>1000</v>
      </c>
      <c r="H24" s="60"/>
      <c r="I24" s="54">
        <f>G24+H24</f>
        <v>1000</v>
      </c>
      <c r="J24" s="53">
        <v>45462</v>
      </c>
    </row>
    <row r="25" spans="1:11" ht="34" x14ac:dyDescent="0.2">
      <c r="A25" s="59">
        <v>45463</v>
      </c>
      <c r="B25" s="58" t="s">
        <v>168</v>
      </c>
      <c r="C25" s="62" t="s">
        <v>50</v>
      </c>
      <c r="D25" s="61" t="s">
        <v>167</v>
      </c>
      <c r="E25" s="61" t="s">
        <v>48</v>
      </c>
      <c r="F25" s="61">
        <v>3</v>
      </c>
      <c r="G25" s="60">
        <v>582.20000000000005</v>
      </c>
      <c r="H25" s="60"/>
      <c r="I25" s="54">
        <f>G25+H25</f>
        <v>582.20000000000005</v>
      </c>
      <c r="J25" s="53">
        <v>45463</v>
      </c>
    </row>
    <row r="26" spans="1:11" ht="34" x14ac:dyDescent="0.2">
      <c r="A26" s="59">
        <v>45460</v>
      </c>
      <c r="B26" s="58" t="s">
        <v>166</v>
      </c>
      <c r="C26" s="62" t="s">
        <v>50</v>
      </c>
      <c r="D26" s="61" t="s">
        <v>165</v>
      </c>
      <c r="E26" s="61" t="s">
        <v>48</v>
      </c>
      <c r="F26" s="61">
        <v>3</v>
      </c>
      <c r="G26" s="60">
        <v>200</v>
      </c>
      <c r="H26" s="60">
        <v>3000</v>
      </c>
      <c r="I26" s="54">
        <f>G26+H26</f>
        <v>3200</v>
      </c>
      <c r="J26" s="53">
        <v>45462</v>
      </c>
    </row>
    <row r="27" spans="1:11" ht="34" x14ac:dyDescent="0.2">
      <c r="A27" s="59">
        <v>45463</v>
      </c>
      <c r="B27" s="58" t="s">
        <v>164</v>
      </c>
      <c r="C27" s="62" t="s">
        <v>50</v>
      </c>
      <c r="D27" s="61" t="s">
        <v>163</v>
      </c>
      <c r="E27" s="61" t="s">
        <v>48</v>
      </c>
      <c r="F27" s="61">
        <v>3</v>
      </c>
      <c r="G27" s="60">
        <v>1000</v>
      </c>
      <c r="H27" s="60"/>
      <c r="I27" s="54">
        <f>G27+H27</f>
        <v>1000</v>
      </c>
      <c r="J27" s="53">
        <v>45467</v>
      </c>
    </row>
    <row r="28" spans="1:11" ht="34" x14ac:dyDescent="0.2">
      <c r="A28" s="59">
        <v>45463</v>
      </c>
      <c r="B28" s="58" t="s">
        <v>162</v>
      </c>
      <c r="C28" s="62" t="s">
        <v>33</v>
      </c>
      <c r="D28" s="61" t="s">
        <v>161</v>
      </c>
      <c r="E28" s="61" t="s">
        <v>35</v>
      </c>
      <c r="F28" s="61">
        <v>5</v>
      </c>
      <c r="G28" s="85">
        <v>21.5</v>
      </c>
      <c r="H28" s="60"/>
      <c r="I28" s="54">
        <f>G28+H28</f>
        <v>21.5</v>
      </c>
      <c r="J28" s="53">
        <v>45462</v>
      </c>
      <c r="K28" s="86">
        <v>44998245000125</v>
      </c>
    </row>
    <row r="29" spans="1:11" ht="34" x14ac:dyDescent="0.2">
      <c r="A29" s="59">
        <v>45470</v>
      </c>
      <c r="B29" s="58" t="s">
        <v>160</v>
      </c>
      <c r="C29" s="62" t="s">
        <v>33</v>
      </c>
      <c r="D29" s="61" t="s">
        <v>114</v>
      </c>
      <c r="E29" s="61" t="s">
        <v>35</v>
      </c>
      <c r="F29" s="61">
        <v>5</v>
      </c>
      <c r="G29" s="85">
        <v>121.23</v>
      </c>
      <c r="H29" s="60"/>
      <c r="I29" s="54">
        <f>G29+H29</f>
        <v>121.23</v>
      </c>
      <c r="J29" s="53">
        <v>45462</v>
      </c>
      <c r="K29" s="86">
        <v>19916987000117</v>
      </c>
    </row>
    <row r="30" spans="1:11" ht="34" x14ac:dyDescent="0.2">
      <c r="A30" s="59">
        <v>45465</v>
      </c>
      <c r="B30" s="58" t="s">
        <v>159</v>
      </c>
      <c r="C30" s="62" t="s">
        <v>33</v>
      </c>
      <c r="D30" s="61" t="s">
        <v>158</v>
      </c>
      <c r="E30" s="61" t="s">
        <v>35</v>
      </c>
      <c r="F30" s="61">
        <v>5</v>
      </c>
      <c r="G30" s="85">
        <v>207.4</v>
      </c>
      <c r="H30" s="60"/>
      <c r="I30" s="54">
        <f>G30+H30</f>
        <v>207.4</v>
      </c>
      <c r="J30" s="53">
        <v>45462</v>
      </c>
      <c r="K30" s="86">
        <v>60807948000185</v>
      </c>
    </row>
    <row r="31" spans="1:11" ht="34" x14ac:dyDescent="0.2">
      <c r="A31" s="59">
        <v>45463</v>
      </c>
      <c r="B31" s="58" t="s">
        <v>157</v>
      </c>
      <c r="C31" s="62" t="s">
        <v>33</v>
      </c>
      <c r="D31" s="61" t="s">
        <v>36</v>
      </c>
      <c r="E31" s="61" t="s">
        <v>35</v>
      </c>
      <c r="F31" s="61">
        <v>5</v>
      </c>
      <c r="G31" s="85">
        <v>43.94</v>
      </c>
      <c r="H31" s="60"/>
      <c r="I31" s="54">
        <f>G31+H31</f>
        <v>43.94</v>
      </c>
      <c r="J31" s="53">
        <v>45462</v>
      </c>
      <c r="K31" s="86">
        <v>29136390000103</v>
      </c>
    </row>
    <row r="32" spans="1:11" ht="34" x14ac:dyDescent="0.2">
      <c r="A32" s="59">
        <v>45463</v>
      </c>
      <c r="B32" s="58" t="s">
        <v>156</v>
      </c>
      <c r="C32" s="62" t="s">
        <v>33</v>
      </c>
      <c r="D32" s="61" t="s">
        <v>154</v>
      </c>
      <c r="E32" s="61" t="s">
        <v>35</v>
      </c>
      <c r="F32" s="61">
        <v>5</v>
      </c>
      <c r="G32" s="85">
        <v>90.7</v>
      </c>
      <c r="H32" s="60"/>
      <c r="I32" s="54">
        <f>G32+H32</f>
        <v>90.7</v>
      </c>
      <c r="J32" s="53">
        <v>45462</v>
      </c>
      <c r="K32" s="86">
        <v>19478431000196</v>
      </c>
    </row>
    <row r="33" spans="1:11" ht="34" x14ac:dyDescent="0.2">
      <c r="A33" s="59">
        <v>45463</v>
      </c>
      <c r="B33" s="58" t="s">
        <v>155</v>
      </c>
      <c r="C33" s="62" t="s">
        <v>33</v>
      </c>
      <c r="D33" s="61" t="s">
        <v>154</v>
      </c>
      <c r="E33" s="61" t="s">
        <v>35</v>
      </c>
      <c r="F33" s="61">
        <v>5</v>
      </c>
      <c r="G33" s="85">
        <v>150.6</v>
      </c>
      <c r="H33" s="60"/>
      <c r="I33" s="54">
        <f>G33+H33</f>
        <v>150.6</v>
      </c>
      <c r="J33" s="53">
        <v>45462</v>
      </c>
      <c r="K33" s="86">
        <v>19478431000196</v>
      </c>
    </row>
    <row r="34" spans="1:11" ht="34" x14ac:dyDescent="0.2">
      <c r="A34" s="59">
        <v>45467</v>
      </c>
      <c r="B34" s="58" t="s">
        <v>153</v>
      </c>
      <c r="C34" s="62" t="s">
        <v>33</v>
      </c>
      <c r="D34" s="61" t="s">
        <v>114</v>
      </c>
      <c r="E34" s="61" t="s">
        <v>35</v>
      </c>
      <c r="F34" s="61">
        <v>5</v>
      </c>
      <c r="G34" s="85">
        <v>140.80000000000001</v>
      </c>
      <c r="H34" s="60"/>
      <c r="I34" s="54">
        <f>G34+H34</f>
        <v>140.80000000000001</v>
      </c>
      <c r="J34" s="53">
        <v>45462</v>
      </c>
      <c r="K34" s="86">
        <v>19916987000117</v>
      </c>
    </row>
    <row r="35" spans="1:11" ht="34" x14ac:dyDescent="0.2">
      <c r="A35" s="59">
        <v>45464</v>
      </c>
      <c r="B35" s="58" t="s">
        <v>152</v>
      </c>
      <c r="C35" s="62" t="s">
        <v>33</v>
      </c>
      <c r="D35" s="61" t="s">
        <v>114</v>
      </c>
      <c r="E35" s="61" t="s">
        <v>35</v>
      </c>
      <c r="F35" s="61">
        <v>5</v>
      </c>
      <c r="G35" s="85">
        <v>176.55</v>
      </c>
      <c r="H35" s="60"/>
      <c r="I35" s="54">
        <f>G35+H35</f>
        <v>176.55</v>
      </c>
      <c r="J35" s="53">
        <v>45462</v>
      </c>
      <c r="K35" s="86">
        <v>19916987000117</v>
      </c>
    </row>
    <row r="36" spans="1:11" ht="34" x14ac:dyDescent="0.2">
      <c r="A36" s="59">
        <v>45469</v>
      </c>
      <c r="B36" s="58" t="s">
        <v>151</v>
      </c>
      <c r="C36" s="62" t="s">
        <v>33</v>
      </c>
      <c r="D36" s="61" t="s">
        <v>150</v>
      </c>
      <c r="E36" s="61" t="s">
        <v>35</v>
      </c>
      <c r="F36" s="61">
        <v>5</v>
      </c>
      <c r="G36" s="85">
        <v>345.77</v>
      </c>
      <c r="H36" s="60"/>
      <c r="I36" s="54">
        <f>G36+H36</f>
        <v>345.77</v>
      </c>
      <c r="J36" s="53">
        <v>45462</v>
      </c>
      <c r="K36" s="86">
        <v>18255359000175</v>
      </c>
    </row>
    <row r="37" spans="1:11" ht="17" x14ac:dyDescent="0.2">
      <c r="A37" s="59">
        <v>45471</v>
      </c>
      <c r="B37" s="58" t="s">
        <v>149</v>
      </c>
      <c r="C37" s="62" t="s">
        <v>60</v>
      </c>
      <c r="D37" s="61" t="s">
        <v>46</v>
      </c>
      <c r="E37" s="61" t="s">
        <v>130</v>
      </c>
      <c r="F37" s="61">
        <v>7</v>
      </c>
      <c r="G37" s="85">
        <v>800.01</v>
      </c>
      <c r="H37" s="60"/>
      <c r="I37" s="54">
        <f>G37+H37</f>
        <v>800.01</v>
      </c>
      <c r="J37" s="53">
        <v>45471</v>
      </c>
      <c r="K37" s="86"/>
    </row>
    <row r="38" spans="1:11" ht="51" x14ac:dyDescent="0.2">
      <c r="A38" s="59">
        <v>45474</v>
      </c>
      <c r="B38" s="62">
        <v>45444</v>
      </c>
      <c r="C38" s="63" t="s">
        <v>29</v>
      </c>
      <c r="D38" s="61" t="s">
        <v>94</v>
      </c>
      <c r="E38" s="61" t="s">
        <v>22</v>
      </c>
      <c r="F38" s="61">
        <v>1</v>
      </c>
      <c r="G38" s="60">
        <v>1733.83</v>
      </c>
      <c r="H38" s="60"/>
      <c r="I38" s="54">
        <f>G38+H38</f>
        <v>1733.83</v>
      </c>
    </row>
    <row r="39" spans="1:11" ht="34" x14ac:dyDescent="0.2">
      <c r="A39" s="59">
        <v>45444</v>
      </c>
      <c r="B39" s="62">
        <v>45444</v>
      </c>
      <c r="C39" s="63" t="s">
        <v>29</v>
      </c>
      <c r="D39" s="61" t="s">
        <v>148</v>
      </c>
      <c r="E39" s="61" t="s">
        <v>22</v>
      </c>
      <c r="F39" s="61">
        <v>1</v>
      </c>
      <c r="G39" s="60">
        <v>4907.93</v>
      </c>
      <c r="H39" s="60"/>
      <c r="I39" s="54">
        <f>G39+H39</f>
        <v>4907.93</v>
      </c>
      <c r="J39" s="53">
        <v>45457</v>
      </c>
    </row>
    <row r="40" spans="1:11" ht="34" x14ac:dyDescent="0.2">
      <c r="A40" s="59">
        <v>45444</v>
      </c>
      <c r="B40" s="62">
        <v>45444</v>
      </c>
      <c r="C40" s="63" t="s">
        <v>29</v>
      </c>
      <c r="D40" s="61" t="s">
        <v>147</v>
      </c>
      <c r="E40" s="61" t="s">
        <v>22</v>
      </c>
      <c r="F40" s="61">
        <v>1</v>
      </c>
      <c r="G40" s="60">
        <v>644.44000000000005</v>
      </c>
      <c r="H40" s="60"/>
      <c r="I40" s="54">
        <f>G40+H40</f>
        <v>644.44000000000005</v>
      </c>
      <c r="J40" s="53">
        <v>45457</v>
      </c>
    </row>
    <row r="41" spans="1:11" ht="34" x14ac:dyDescent="0.2">
      <c r="A41" s="59">
        <v>45474</v>
      </c>
      <c r="B41" s="62">
        <v>45444</v>
      </c>
      <c r="C41" s="63" t="s">
        <v>26</v>
      </c>
      <c r="D41" s="61" t="s">
        <v>27</v>
      </c>
      <c r="E41" s="61" t="s">
        <v>22</v>
      </c>
      <c r="F41" s="61">
        <v>9</v>
      </c>
      <c r="G41" s="60">
        <v>250</v>
      </c>
      <c r="H41" s="60">
        <v>8155.84</v>
      </c>
      <c r="I41" s="54">
        <f>G41+H41</f>
        <v>8405.84</v>
      </c>
    </row>
    <row r="42" spans="1:11" ht="34" x14ac:dyDescent="0.2">
      <c r="A42" s="59">
        <v>45474</v>
      </c>
      <c r="B42" s="62">
        <v>45444</v>
      </c>
      <c r="C42" s="62" t="s">
        <v>26</v>
      </c>
      <c r="D42" s="61" t="s">
        <v>25</v>
      </c>
      <c r="E42" s="61" t="s">
        <v>22</v>
      </c>
      <c r="F42" s="61">
        <v>10</v>
      </c>
      <c r="G42" s="60">
        <v>250</v>
      </c>
      <c r="H42" s="60"/>
      <c r="I42" s="54">
        <f>G42+H42</f>
        <v>250</v>
      </c>
    </row>
    <row r="43" spans="1:11" ht="34" x14ac:dyDescent="0.2">
      <c r="A43" s="59">
        <v>45474</v>
      </c>
      <c r="B43" s="62">
        <v>45444</v>
      </c>
      <c r="C43" s="62" t="s">
        <v>24</v>
      </c>
      <c r="D43" s="61" t="s">
        <v>23</v>
      </c>
      <c r="E43" s="61" t="s">
        <v>22</v>
      </c>
      <c r="F43" s="61">
        <v>8</v>
      </c>
      <c r="G43" s="60">
        <v>250</v>
      </c>
      <c r="H43" s="60">
        <v>36192.230000000003</v>
      </c>
      <c r="I43" s="54">
        <f>G43+H43</f>
        <v>36442.230000000003</v>
      </c>
    </row>
    <row r="44" spans="1:11" ht="34" x14ac:dyDescent="0.2">
      <c r="A44" s="59">
        <v>45473</v>
      </c>
      <c r="B44" s="58" t="s">
        <v>146</v>
      </c>
      <c r="C44" s="57" t="s">
        <v>20</v>
      </c>
      <c r="D44" s="56" t="s">
        <v>19</v>
      </c>
      <c r="E44" s="56" t="s">
        <v>18</v>
      </c>
      <c r="F44" s="56">
        <v>4</v>
      </c>
      <c r="G44" s="55">
        <v>200</v>
      </c>
      <c r="H44" s="55"/>
      <c r="I44" s="54">
        <f>G44+H44</f>
        <v>200</v>
      </c>
    </row>
    <row r="45" spans="1:11" ht="17" thickBot="1" x14ac:dyDescent="0.25">
      <c r="A45" s="52"/>
      <c r="B45" s="51"/>
      <c r="C45" s="50"/>
      <c r="D45" s="50"/>
      <c r="E45" s="50"/>
      <c r="F45" s="49"/>
      <c r="G45" s="49">
        <f>SUM(G15:G44)</f>
        <v>28563.159999999993</v>
      </c>
      <c r="H45" s="49">
        <f>SUM(H15:H44)</f>
        <v>47348.070000000007</v>
      </c>
      <c r="I45" s="48">
        <f>G45+H45</f>
        <v>75911.23</v>
      </c>
    </row>
    <row r="46" spans="1:11" ht="16" x14ac:dyDescent="0.2">
      <c r="A46" s="46"/>
      <c r="B46" s="47"/>
      <c r="C46" s="44"/>
      <c r="D46" s="44"/>
      <c r="E46" s="44"/>
      <c r="F46" s="43"/>
      <c r="G46" s="43"/>
      <c r="H46" s="43"/>
      <c r="I46" s="43"/>
    </row>
    <row r="47" spans="1:11" ht="16" x14ac:dyDescent="0.2">
      <c r="A47" s="46"/>
      <c r="B47" s="47"/>
      <c r="C47" s="44"/>
      <c r="D47" s="44"/>
      <c r="E47" s="44"/>
      <c r="F47" s="43"/>
      <c r="G47" s="43"/>
      <c r="H47" s="43"/>
      <c r="I47" s="43"/>
    </row>
    <row r="48" spans="1:11" ht="16" x14ac:dyDescent="0.2">
      <c r="A48" s="46"/>
      <c r="B48" s="47"/>
      <c r="C48" s="44"/>
      <c r="D48" s="44"/>
      <c r="E48" s="44"/>
      <c r="F48" s="43"/>
      <c r="G48" s="43"/>
      <c r="H48" s="43"/>
      <c r="I48" s="43"/>
    </row>
    <row r="49" spans="1:9" ht="16" x14ac:dyDescent="0.2">
      <c r="A49" s="46"/>
      <c r="B49" s="47"/>
      <c r="C49" s="44"/>
      <c r="D49" s="44"/>
      <c r="E49" s="44"/>
      <c r="F49" s="43"/>
      <c r="G49" s="43"/>
      <c r="H49" s="43"/>
      <c r="I49" s="43"/>
    </row>
    <row r="50" spans="1:9" ht="16" x14ac:dyDescent="0.2">
      <c r="A50" s="46"/>
      <c r="B50" s="45"/>
      <c r="C50" s="44"/>
      <c r="D50" s="44"/>
      <c r="E50" s="44"/>
      <c r="F50" s="43"/>
      <c r="G50" s="43"/>
      <c r="H50" s="43"/>
      <c r="I50" s="43"/>
    </row>
    <row r="51" spans="1:9" ht="16" x14ac:dyDescent="0.2">
      <c r="A51" s="42" t="s">
        <v>17</v>
      </c>
      <c r="B51" s="41"/>
      <c r="C51" s="41"/>
      <c r="D51" s="41"/>
      <c r="E51" s="41"/>
      <c r="F51" s="41"/>
      <c r="G51" s="41"/>
      <c r="H51" s="41"/>
      <c r="I51" s="40"/>
    </row>
    <row r="52" spans="1:9" ht="34" x14ac:dyDescent="0.2">
      <c r="A52" s="39"/>
      <c r="B52" s="38"/>
      <c r="C52" s="38"/>
      <c r="D52" s="38"/>
      <c r="E52" s="38"/>
      <c r="F52" s="37"/>
      <c r="G52" s="36" t="s">
        <v>16</v>
      </c>
      <c r="H52" s="36" t="s">
        <v>15</v>
      </c>
      <c r="I52" s="35" t="s">
        <v>14</v>
      </c>
    </row>
    <row r="53" spans="1:9" ht="16" x14ac:dyDescent="0.2">
      <c r="A53" s="15" t="s">
        <v>13</v>
      </c>
      <c r="B53" s="14"/>
      <c r="C53" s="14"/>
      <c r="D53" s="14"/>
      <c r="E53" s="17"/>
      <c r="F53" s="34">
        <v>1</v>
      </c>
      <c r="G53" s="10">
        <f>SUMIF($F$15:$F$44,F53,$G$15:$G$44)</f>
        <v>7286.2000000000007</v>
      </c>
      <c r="H53" s="10">
        <f>SUMIF($F$15:$F$44,F53,$H$15:$H$44)</f>
        <v>0</v>
      </c>
      <c r="I53" s="5">
        <f>SUM(G53:H53)</f>
        <v>7286.2000000000007</v>
      </c>
    </row>
    <row r="54" spans="1:9" ht="16" x14ac:dyDescent="0.2">
      <c r="A54" s="20" t="s">
        <v>12</v>
      </c>
      <c r="B54" s="19"/>
      <c r="C54" s="19"/>
      <c r="D54" s="19"/>
      <c r="E54" s="33"/>
      <c r="F54" s="32">
        <v>2</v>
      </c>
      <c r="G54" s="10">
        <f>SUMIF($F$15:$F$44,F54,$G$15:$G$44)</f>
        <v>2876</v>
      </c>
      <c r="H54" s="10">
        <f>SUMIF($F$15:$F$44,F54,$H$15:$H$44)</f>
        <v>0</v>
      </c>
      <c r="I54" s="5">
        <f>SUM(G54:H54)</f>
        <v>2876</v>
      </c>
    </row>
    <row r="55" spans="1:9" ht="16" x14ac:dyDescent="0.2">
      <c r="A55" s="15" t="s">
        <v>11</v>
      </c>
      <c r="B55" s="14"/>
      <c r="C55" s="14"/>
      <c r="D55" s="14"/>
      <c r="E55" s="17"/>
      <c r="F55" s="30">
        <v>3</v>
      </c>
      <c r="G55" s="10">
        <f>SUMIF($F$15:$F$44,F55,$G$15:$G$44)</f>
        <v>4467.62</v>
      </c>
      <c r="H55" s="10">
        <f>SUMIF($F$15:$F$44,F55,$H$15:$H$44)</f>
        <v>3000</v>
      </c>
      <c r="I55" s="5">
        <f>SUM(G55:H55)</f>
        <v>7467.62</v>
      </c>
    </row>
    <row r="56" spans="1:9" ht="16" x14ac:dyDescent="0.2">
      <c r="A56" s="15" t="s">
        <v>10</v>
      </c>
      <c r="B56" s="14"/>
      <c r="C56" s="14"/>
      <c r="D56" s="14"/>
      <c r="E56" s="17"/>
      <c r="F56" s="30">
        <v>4</v>
      </c>
      <c r="G56" s="10">
        <f>SUMIF($F$15:$F$44,F56,$G$15:$G$44)</f>
        <v>200</v>
      </c>
      <c r="H56" s="10">
        <f>SUMIF($F$15:$F$44,F56,$H$15:$H$44)</f>
        <v>0</v>
      </c>
      <c r="I56" s="5">
        <f>SUM(G56:H56)</f>
        <v>200</v>
      </c>
    </row>
    <row r="57" spans="1:9" ht="16" x14ac:dyDescent="0.2">
      <c r="A57" s="15" t="s">
        <v>9</v>
      </c>
      <c r="B57" s="14"/>
      <c r="C57" s="14"/>
      <c r="D57" s="14"/>
      <c r="E57" s="17"/>
      <c r="F57" s="30">
        <v>5</v>
      </c>
      <c r="G57" s="10">
        <f>SUMIF($F$15:$F$44,F57,$G$15:$G$44)</f>
        <v>1298.49</v>
      </c>
      <c r="H57" s="10">
        <f>SUMIF($F$15:$F$44,F57,$H$15:$H$44)</f>
        <v>0</v>
      </c>
      <c r="I57" s="5">
        <f>SUM(G57:H57)</f>
        <v>1298.49</v>
      </c>
    </row>
    <row r="58" spans="1:9" ht="16" x14ac:dyDescent="0.2">
      <c r="A58" s="15" t="s">
        <v>8</v>
      </c>
      <c r="B58" s="14"/>
      <c r="C58" s="14"/>
      <c r="D58" s="14"/>
      <c r="E58" s="17"/>
      <c r="F58" s="30">
        <v>6</v>
      </c>
      <c r="G58" s="10">
        <f>SUMIF($F$15:$F$44,F58,$G$15:$G$44)</f>
        <v>10884.84</v>
      </c>
      <c r="H58" s="10">
        <f>SUMIF($F$15:$F$44,F58,$H$15:$H$44)</f>
        <v>0</v>
      </c>
      <c r="I58" s="5">
        <f>SUM(G58:H58)</f>
        <v>10884.84</v>
      </c>
    </row>
    <row r="59" spans="1:9" ht="16" x14ac:dyDescent="0.2">
      <c r="A59" s="15" t="s">
        <v>7</v>
      </c>
      <c r="B59" s="14"/>
      <c r="C59" s="14"/>
      <c r="D59" s="14"/>
      <c r="E59" s="17"/>
      <c r="F59" s="30">
        <v>7</v>
      </c>
      <c r="G59" s="10">
        <f>SUMIF($F$15:$F$44,F59,$G$15:$G$44)</f>
        <v>800.01</v>
      </c>
      <c r="H59" s="10">
        <f>SUMIF($F$15:$F$44,F59,$H$15:$H$44)</f>
        <v>0</v>
      </c>
      <c r="I59" s="5">
        <f>SUM(G59:H59)</f>
        <v>800.01</v>
      </c>
    </row>
    <row r="60" spans="1:9" ht="16" x14ac:dyDescent="0.2">
      <c r="A60" s="15" t="s">
        <v>6</v>
      </c>
      <c r="B60" s="14"/>
      <c r="C60" s="14"/>
      <c r="D60" s="14"/>
      <c r="E60" s="31"/>
      <c r="F60" s="30">
        <v>8</v>
      </c>
      <c r="G60" s="10">
        <f>SUMIF($F$15:$F$44,F60,$G$15:$G$44)</f>
        <v>250</v>
      </c>
      <c r="H60" s="10">
        <f>SUMIF($F$15:$F$44,F60,$H$15:$H$44)</f>
        <v>36192.230000000003</v>
      </c>
      <c r="I60" s="5">
        <f>SUM(G60:H60)</f>
        <v>36442.230000000003</v>
      </c>
    </row>
    <row r="61" spans="1:9" ht="16" x14ac:dyDescent="0.2">
      <c r="A61" s="15" t="s">
        <v>5</v>
      </c>
      <c r="B61" s="14"/>
      <c r="C61" s="14"/>
      <c r="D61" s="14"/>
      <c r="E61" s="17"/>
      <c r="F61" s="30">
        <v>9</v>
      </c>
      <c r="G61" s="10">
        <f>SUMIF($F$15:$F$44,F61,$G$15:$G$44)</f>
        <v>250</v>
      </c>
      <c r="H61" s="10">
        <f>SUMIF($F$15:$F$44,F61,$H$15:$H$44)</f>
        <v>8155.84</v>
      </c>
      <c r="I61" s="5">
        <f>SUM(G61:H61)</f>
        <v>8405.84</v>
      </c>
    </row>
    <row r="62" spans="1:9" ht="16" x14ac:dyDescent="0.2">
      <c r="A62" s="15" t="s">
        <v>4</v>
      </c>
      <c r="B62" s="14"/>
      <c r="C62" s="14"/>
      <c r="D62" s="14"/>
      <c r="E62" s="17"/>
      <c r="F62" s="30">
        <v>10</v>
      </c>
      <c r="G62" s="10">
        <f>SUMIF($F$15:$F$44,F62,$G$15:$G$44)</f>
        <v>250</v>
      </c>
      <c r="H62" s="10">
        <f>SUMIF($F$15:$F$44,F62,$H$15:$H$44)</f>
        <v>0</v>
      </c>
      <c r="I62" s="5">
        <v>0</v>
      </c>
    </row>
    <row r="63" spans="1:9" ht="16" x14ac:dyDescent="0.2">
      <c r="A63" s="29" t="s">
        <v>3</v>
      </c>
      <c r="B63" s="28"/>
      <c r="C63" s="28"/>
      <c r="D63" s="28"/>
      <c r="E63" s="27"/>
      <c r="F63" s="26"/>
      <c r="G63" s="5">
        <f>SUM(G53:G62)</f>
        <v>28563.16</v>
      </c>
      <c r="H63" s="5">
        <f>SUM(H53:H62)</f>
        <v>47348.070000000007</v>
      </c>
      <c r="I63" s="5">
        <f>SUM(I53:I62)</f>
        <v>75661.23</v>
      </c>
    </row>
    <row r="64" spans="1:9" ht="16" x14ac:dyDescent="0.2">
      <c r="A64" s="25"/>
      <c r="B64" s="3"/>
      <c r="C64" s="3"/>
      <c r="D64" s="3"/>
      <c r="E64" s="24"/>
      <c r="F64" s="23"/>
      <c r="G64" s="22"/>
      <c r="H64" s="22"/>
      <c r="I64" s="22"/>
    </row>
    <row r="65" spans="1:9" ht="16" x14ac:dyDescent="0.2">
      <c r="A65" s="15" t="s">
        <v>13</v>
      </c>
      <c r="B65" s="14"/>
      <c r="C65" s="14"/>
      <c r="D65" s="14"/>
      <c r="E65" s="17"/>
      <c r="F65" s="10"/>
      <c r="G65" s="10">
        <v>3000</v>
      </c>
      <c r="H65" s="10">
        <v>0</v>
      </c>
      <c r="I65" s="5">
        <f>G65+H65</f>
        <v>3000</v>
      </c>
    </row>
    <row r="66" spans="1:9" ht="16" x14ac:dyDescent="0.2">
      <c r="A66" s="20" t="s">
        <v>12</v>
      </c>
      <c r="B66" s="19"/>
      <c r="C66" s="19"/>
      <c r="D66" s="19"/>
      <c r="E66" s="19"/>
      <c r="F66" s="18"/>
      <c r="G66" s="10">
        <v>2000</v>
      </c>
      <c r="H66" s="10">
        <v>0</v>
      </c>
      <c r="I66" s="5">
        <f>G66+H66</f>
        <v>2000</v>
      </c>
    </row>
    <row r="67" spans="1:9" ht="16" x14ac:dyDescent="0.2">
      <c r="A67" s="15" t="s">
        <v>11</v>
      </c>
      <c r="B67" s="14"/>
      <c r="C67" s="14"/>
      <c r="D67" s="14"/>
      <c r="E67" s="17"/>
      <c r="F67" s="16"/>
      <c r="G67" s="10">
        <v>2000</v>
      </c>
      <c r="H67" s="10">
        <v>0</v>
      </c>
      <c r="I67" s="5">
        <f>G67+H67</f>
        <v>2000</v>
      </c>
    </row>
    <row r="68" spans="1:9" ht="16" x14ac:dyDescent="0.2">
      <c r="A68" s="15" t="s">
        <v>10</v>
      </c>
      <c r="B68" s="14"/>
      <c r="C68" s="14"/>
      <c r="D68" s="14"/>
      <c r="E68" s="17"/>
      <c r="F68" s="16"/>
      <c r="G68" s="11">
        <v>200</v>
      </c>
      <c r="H68" s="10">
        <v>0</v>
      </c>
      <c r="I68" s="5">
        <v>200</v>
      </c>
    </row>
    <row r="69" spans="1:9" ht="16" x14ac:dyDescent="0.2">
      <c r="A69" s="15" t="s">
        <v>9</v>
      </c>
      <c r="B69" s="14"/>
      <c r="C69" s="14"/>
      <c r="D69" s="14"/>
      <c r="E69" s="17"/>
      <c r="F69" s="16"/>
      <c r="G69" s="11">
        <v>650</v>
      </c>
      <c r="H69" s="10">
        <v>0</v>
      </c>
      <c r="I69" s="5">
        <v>650</v>
      </c>
    </row>
    <row r="70" spans="1:9" ht="16" x14ac:dyDescent="0.2">
      <c r="A70" s="15" t="s">
        <v>8</v>
      </c>
      <c r="B70" s="14"/>
      <c r="C70" s="14"/>
      <c r="D70" s="14"/>
      <c r="E70" s="17"/>
      <c r="F70" s="16"/>
      <c r="G70" s="10">
        <v>3000</v>
      </c>
      <c r="H70" s="10">
        <v>0</v>
      </c>
      <c r="I70" s="5">
        <v>3000</v>
      </c>
    </row>
    <row r="71" spans="1:9" ht="16" x14ac:dyDescent="0.2">
      <c r="A71" s="15" t="s">
        <v>7</v>
      </c>
      <c r="B71" s="14"/>
      <c r="C71" s="14"/>
      <c r="D71" s="14"/>
      <c r="E71" s="17"/>
      <c r="F71" s="16"/>
      <c r="G71" s="11">
        <v>400</v>
      </c>
      <c r="H71" s="10">
        <v>0</v>
      </c>
      <c r="I71" s="5">
        <v>400</v>
      </c>
    </row>
    <row r="72" spans="1:9" ht="16" x14ac:dyDescent="0.2">
      <c r="A72" s="15" t="s">
        <v>6</v>
      </c>
      <c r="B72" s="14"/>
      <c r="C72" s="14"/>
      <c r="D72" s="14"/>
      <c r="E72" s="13"/>
      <c r="F72" s="12"/>
      <c r="G72" s="11">
        <v>250</v>
      </c>
      <c r="H72" s="10">
        <v>0</v>
      </c>
      <c r="I72" s="5">
        <v>250</v>
      </c>
    </row>
    <row r="73" spans="1:9" ht="16" x14ac:dyDescent="0.2">
      <c r="A73" s="15" t="s">
        <v>5</v>
      </c>
      <c r="B73" s="14"/>
      <c r="C73" s="14"/>
      <c r="D73" s="14"/>
      <c r="E73" s="13"/>
      <c r="F73" s="12"/>
      <c r="G73" s="11">
        <v>250</v>
      </c>
      <c r="H73" s="10">
        <v>0</v>
      </c>
      <c r="I73" s="5">
        <v>250</v>
      </c>
    </row>
    <row r="74" spans="1:9" ht="16" x14ac:dyDescent="0.2">
      <c r="A74" s="15" t="s">
        <v>4</v>
      </c>
      <c r="B74" s="14"/>
      <c r="C74" s="14"/>
      <c r="D74" s="14"/>
      <c r="E74" s="13"/>
      <c r="F74" s="12"/>
      <c r="G74" s="11">
        <v>250</v>
      </c>
      <c r="H74" s="10">
        <v>0</v>
      </c>
      <c r="I74" s="5">
        <v>250</v>
      </c>
    </row>
    <row r="75" spans="1:9" ht="16" x14ac:dyDescent="0.2">
      <c r="A75" s="9" t="s">
        <v>3</v>
      </c>
      <c r="B75" s="8"/>
      <c r="C75" s="8"/>
      <c r="D75" s="8"/>
      <c r="E75" s="7"/>
      <c r="F75" s="7"/>
      <c r="G75" s="5">
        <f>SUM(G65:G74)</f>
        <v>12000</v>
      </c>
      <c r="H75" s="6">
        <f>SUM(H65:H74)</f>
        <v>0</v>
      </c>
      <c r="I75" s="5">
        <v>12000</v>
      </c>
    </row>
    <row r="76" spans="1:9" ht="16" x14ac:dyDescent="0.2">
      <c r="A76" s="4" t="s">
        <v>145</v>
      </c>
      <c r="B76" s="4"/>
      <c r="C76" s="4"/>
      <c r="D76" s="2"/>
      <c r="E76" s="2"/>
      <c r="F76" s="2"/>
      <c r="G76" s="2"/>
      <c r="H76" s="2"/>
      <c r="I76" s="2"/>
    </row>
    <row r="77" spans="1:9" ht="16" x14ac:dyDescent="0.2">
      <c r="A77" s="3"/>
      <c r="B77" s="3"/>
      <c r="C77" s="3"/>
      <c r="D77" s="2"/>
      <c r="E77" s="2"/>
      <c r="F77" s="2"/>
      <c r="G77" s="2"/>
      <c r="H77" s="2"/>
      <c r="I77" s="2"/>
    </row>
    <row r="78" spans="1:9" ht="16" x14ac:dyDescent="0.2">
      <c r="A78" s="1" t="s">
        <v>1</v>
      </c>
      <c r="B78" s="1"/>
      <c r="C78" s="1"/>
      <c r="D78" s="1"/>
      <c r="E78" s="1"/>
      <c r="F78" s="1"/>
      <c r="G78" s="1"/>
      <c r="H78" s="1"/>
      <c r="I78" s="1"/>
    </row>
    <row r="79" spans="1:9" ht="16" x14ac:dyDescent="0.2">
      <c r="A79" s="1" t="s">
        <v>0</v>
      </c>
      <c r="B79" s="1"/>
      <c r="C79" s="1"/>
      <c r="D79" s="1"/>
      <c r="E79" s="1"/>
      <c r="F79" s="1"/>
      <c r="G79" s="1"/>
      <c r="H79" s="1"/>
      <c r="I79" s="1"/>
    </row>
  </sheetData>
  <mergeCells count="27">
    <mergeCell ref="A74:D74"/>
    <mergeCell ref="A66:F66"/>
    <mergeCell ref="A67:D67"/>
    <mergeCell ref="A76:C76"/>
    <mergeCell ref="A78:I78"/>
    <mergeCell ref="A79:I79"/>
    <mergeCell ref="A69:D69"/>
    <mergeCell ref="A70:D70"/>
    <mergeCell ref="A71:D71"/>
    <mergeCell ref="A72:D72"/>
    <mergeCell ref="A73:D73"/>
    <mergeCell ref="A68:D68"/>
    <mergeCell ref="A55:D55"/>
    <mergeCell ref="A56:D56"/>
    <mergeCell ref="A57:D57"/>
    <mergeCell ref="A58:D58"/>
    <mergeCell ref="A59:D59"/>
    <mergeCell ref="A60:D60"/>
    <mergeCell ref="A61:D61"/>
    <mergeCell ref="A62:D62"/>
    <mergeCell ref="A65:D65"/>
    <mergeCell ref="A54:D54"/>
    <mergeCell ref="A1:I1"/>
    <mergeCell ref="A2:I2"/>
    <mergeCell ref="A3:I3"/>
    <mergeCell ref="A51:I51"/>
    <mergeCell ref="A53:D53"/>
  </mergeCells>
  <pageMargins left="0.511811024" right="0.511811024" top="0.78740157499999996" bottom="0.78740157499999996" header="0.31496062000000002" footer="0.31496062000000002"/>
  <pageSetup paperSize="9"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5</vt:i4>
      </vt:variant>
    </vt:vector>
  </HeadingPairs>
  <TitlesOfParts>
    <vt:vector size="10" baseType="lpstr">
      <vt:lpstr>JANEIRO INDAIATUBA 2024</vt:lpstr>
      <vt:lpstr>FEVEREIRO INDAIATUBA 2024</vt:lpstr>
      <vt:lpstr>MARÇO INDAIATUBA 2024</vt:lpstr>
      <vt:lpstr>ABRIL INDAIATUBA 2024</vt:lpstr>
      <vt:lpstr>JUNHO INDAIATUBA 2024</vt:lpstr>
      <vt:lpstr>'ABRIL INDAIATUBA 2024'!Area_de_impressao</vt:lpstr>
      <vt:lpstr>'FEVEREIRO INDAIATUBA 2024'!Area_de_impressao</vt:lpstr>
      <vt:lpstr>'JANEIRO INDAIATUBA 2024'!Area_de_impressao</vt:lpstr>
      <vt:lpstr>'JUNHO INDAIATUBA 2024'!Area_de_impressao</vt:lpstr>
      <vt:lpstr>'MARÇO INDAIATUBA 2024'!Area_de_impressao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2024-10-27T14:24:51Z</dcterms:created>
  <dcterms:modified xsi:type="dcterms:W3CDTF">2024-10-27T14:25:11Z</dcterms:modified>
</cp:coreProperties>
</file>