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muel/Desktop/PRESTCONTAS_VANESSA/0 Prestações de Contas EXCEL/BRAGANÇA/"/>
    </mc:Choice>
  </mc:AlternateContent>
  <xr:revisionPtr revIDLastSave="0" documentId="8_{5036BA57-1DF5-D146-B5C2-588AC9EC3E76}" xr6:coauthVersionLast="47" xr6:coauthVersionMax="47" xr10:uidLastSave="{00000000-0000-0000-0000-000000000000}"/>
  <bookViews>
    <workbookView xWindow="720" yWindow="1000" windowWidth="24540" windowHeight="14380" firstSheet="1" xr2:uid="{FB8E8C49-D409-B143-A8EB-3958AFA59798}"/>
  </bookViews>
  <sheets>
    <sheet name="BRAGANÇA JANEIRO 2024" sheetId="1" r:id="rId1"/>
    <sheet name="BRAGANÇA FEVEREIRO 2024" sheetId="2" r:id="rId2"/>
    <sheet name="BRAGANÇA MARÇO 2024" sheetId="3" r:id="rId3"/>
    <sheet name="BRAGANÇA ABRIL 2024" sheetId="4" r:id="rId4"/>
    <sheet name="BRAGANÇA MAIO 2024" sheetId="5" r:id="rId5"/>
    <sheet name="BRAGANÇA JUNHO 2024" sheetId="6" r:id="rId6"/>
  </sheets>
  <definedNames>
    <definedName name="_xlnm.Print_Area" localSheetId="3">'BRAGANÇA ABRIL 2024'!$A$1:$I$59</definedName>
    <definedName name="_xlnm.Print_Area" localSheetId="1">'BRAGANÇA FEVEREIRO 2024'!$A$1:$I$57</definedName>
    <definedName name="_xlnm.Print_Area" localSheetId="5">'BRAGANÇA JUNHO 2024'!$A$1:$I$57</definedName>
    <definedName name="_xlnm.Print_Area" localSheetId="4">'BRAGANÇA MAIO 2024'!$A$1:$I$60</definedName>
    <definedName name="_xlnm.Print_Area" localSheetId="2">'BRAGANÇA MARÇO 2024'!$A$1:$I$63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4" i="6" l="1"/>
  <c r="G54" i="6"/>
  <c r="I53" i="6"/>
  <c r="I47" i="6"/>
  <c r="I46" i="6"/>
  <c r="I45" i="6"/>
  <c r="I54" i="6" s="1"/>
  <c r="H42" i="6"/>
  <c r="G42" i="6"/>
  <c r="I42" i="6" s="1"/>
  <c r="H41" i="6"/>
  <c r="G41" i="6"/>
  <c r="I40" i="6"/>
  <c r="H40" i="6"/>
  <c r="G40" i="6"/>
  <c r="H39" i="6"/>
  <c r="G39" i="6"/>
  <c r="I39" i="6" s="1"/>
  <c r="H38" i="6"/>
  <c r="G38" i="6"/>
  <c r="I38" i="6" s="1"/>
  <c r="I37" i="6"/>
  <c r="H37" i="6"/>
  <c r="G37" i="6"/>
  <c r="I36" i="6"/>
  <c r="H36" i="6"/>
  <c r="G36" i="6"/>
  <c r="H35" i="6"/>
  <c r="G35" i="6"/>
  <c r="I35" i="6" s="1"/>
  <c r="H34" i="6"/>
  <c r="H43" i="6" s="1"/>
  <c r="G34" i="6"/>
  <c r="G43" i="6" s="1"/>
  <c r="H30" i="6"/>
  <c r="G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30" i="6" s="1"/>
  <c r="I15" i="6"/>
  <c r="H57" i="5"/>
  <c r="G57" i="5"/>
  <c r="I56" i="5"/>
  <c r="I50" i="5"/>
  <c r="I49" i="5"/>
  <c r="I48" i="5"/>
  <c r="I57" i="5" s="1"/>
  <c r="H45" i="5"/>
  <c r="G45" i="5"/>
  <c r="I45" i="5" s="1"/>
  <c r="H44" i="5"/>
  <c r="G44" i="5"/>
  <c r="H43" i="5"/>
  <c r="G43" i="5"/>
  <c r="I43" i="5" s="1"/>
  <c r="H42" i="5"/>
  <c r="G42" i="5"/>
  <c r="I42" i="5" s="1"/>
  <c r="I41" i="5"/>
  <c r="H41" i="5"/>
  <c r="G41" i="5"/>
  <c r="H40" i="5"/>
  <c r="G40" i="5"/>
  <c r="I40" i="5" s="1"/>
  <c r="H39" i="5"/>
  <c r="G39" i="5"/>
  <c r="I39" i="5" s="1"/>
  <c r="H38" i="5"/>
  <c r="G38" i="5"/>
  <c r="I38" i="5" s="1"/>
  <c r="I37" i="5"/>
  <c r="I46" i="5" s="1"/>
  <c r="H37" i="5"/>
  <c r="H46" i="5" s="1"/>
  <c r="G37" i="5"/>
  <c r="H33" i="5"/>
  <c r="G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33" i="5" s="1"/>
  <c r="I56" i="4"/>
  <c r="H56" i="4"/>
  <c r="G56" i="4"/>
  <c r="I55" i="4"/>
  <c r="I49" i="4"/>
  <c r="I48" i="4"/>
  <c r="I47" i="4"/>
  <c r="H44" i="4"/>
  <c r="G44" i="4"/>
  <c r="I44" i="4" s="1"/>
  <c r="H43" i="4"/>
  <c r="G43" i="4"/>
  <c r="H42" i="4"/>
  <c r="G42" i="4"/>
  <c r="I42" i="4" s="1"/>
  <c r="H41" i="4"/>
  <c r="G41" i="4"/>
  <c r="I41" i="4" s="1"/>
  <c r="H40" i="4"/>
  <c r="G40" i="4"/>
  <c r="I40" i="4" s="1"/>
  <c r="I39" i="4"/>
  <c r="H39" i="4"/>
  <c r="G39" i="4"/>
  <c r="H38" i="4"/>
  <c r="H45" i="4" s="1"/>
  <c r="G38" i="4"/>
  <c r="I38" i="4" s="1"/>
  <c r="H37" i="4"/>
  <c r="G37" i="4"/>
  <c r="I37" i="4" s="1"/>
  <c r="H36" i="4"/>
  <c r="G36" i="4"/>
  <c r="G45" i="4" s="1"/>
  <c r="H32" i="4"/>
  <c r="G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32" i="4" s="1"/>
  <c r="I17" i="4"/>
  <c r="I16" i="4"/>
  <c r="I15" i="4"/>
  <c r="H60" i="3"/>
  <c r="G60" i="3"/>
  <c r="I59" i="3"/>
  <c r="I53" i="3"/>
  <c r="I60" i="3" s="1"/>
  <c r="I52" i="3"/>
  <c r="I51" i="3"/>
  <c r="J48" i="3"/>
  <c r="I48" i="3"/>
  <c r="H48" i="3"/>
  <c r="G48" i="3"/>
  <c r="H47" i="3"/>
  <c r="G47" i="3"/>
  <c r="J47" i="3" s="1"/>
  <c r="H46" i="3"/>
  <c r="G46" i="3"/>
  <c r="J46" i="3" s="1"/>
  <c r="H45" i="3"/>
  <c r="G45" i="3"/>
  <c r="J45" i="3" s="1"/>
  <c r="H44" i="3"/>
  <c r="G44" i="3"/>
  <c r="J44" i="3" s="1"/>
  <c r="H43" i="3"/>
  <c r="G43" i="3"/>
  <c r="J43" i="3" s="1"/>
  <c r="H42" i="3"/>
  <c r="G42" i="3"/>
  <c r="J42" i="3" s="1"/>
  <c r="H41" i="3"/>
  <c r="G41" i="3"/>
  <c r="J41" i="3" s="1"/>
  <c r="H40" i="3"/>
  <c r="H49" i="3" s="1"/>
  <c r="G40" i="3"/>
  <c r="G49" i="3" s="1"/>
  <c r="J49" i="3" s="1"/>
  <c r="H36" i="3"/>
  <c r="G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36" i="3" s="1"/>
  <c r="H54" i="2"/>
  <c r="G54" i="2"/>
  <c r="I53" i="2"/>
  <c r="I47" i="2"/>
  <c r="I46" i="2"/>
  <c r="I45" i="2"/>
  <c r="I54" i="2" s="1"/>
  <c r="H42" i="2"/>
  <c r="H43" i="2" s="1"/>
  <c r="G42" i="2"/>
  <c r="J42" i="2" s="1"/>
  <c r="J41" i="2"/>
  <c r="H41" i="2"/>
  <c r="G41" i="2"/>
  <c r="J40" i="2"/>
  <c r="I40" i="2"/>
  <c r="H40" i="2"/>
  <c r="G40" i="2"/>
  <c r="J39" i="2"/>
  <c r="I39" i="2"/>
  <c r="H39" i="2"/>
  <c r="G39" i="2"/>
  <c r="J38" i="2"/>
  <c r="I38" i="2"/>
  <c r="H38" i="2"/>
  <c r="G38" i="2"/>
  <c r="J37" i="2"/>
  <c r="I37" i="2"/>
  <c r="H37" i="2"/>
  <c r="G37" i="2"/>
  <c r="J36" i="2"/>
  <c r="I36" i="2"/>
  <c r="H36" i="2"/>
  <c r="G36" i="2"/>
  <c r="J35" i="2"/>
  <c r="I35" i="2"/>
  <c r="H35" i="2"/>
  <c r="G35" i="2"/>
  <c r="J34" i="2"/>
  <c r="I34" i="2"/>
  <c r="H34" i="2"/>
  <c r="G34" i="2"/>
  <c r="H30" i="2"/>
  <c r="G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30" i="2" s="1"/>
  <c r="I15" i="2"/>
  <c r="H54" i="1"/>
  <c r="G54" i="1"/>
  <c r="I47" i="1"/>
  <c r="I46" i="1"/>
  <c r="I45" i="1"/>
  <c r="I54" i="1" s="1"/>
  <c r="H42" i="1"/>
  <c r="G42" i="1"/>
  <c r="I42" i="1" s="1"/>
  <c r="H41" i="1"/>
  <c r="G41" i="1"/>
  <c r="I40" i="1"/>
  <c r="H40" i="1"/>
  <c r="G40" i="1"/>
  <c r="H39" i="1"/>
  <c r="G39" i="1"/>
  <c r="I39" i="1" s="1"/>
  <c r="H38" i="1"/>
  <c r="G38" i="1"/>
  <c r="I38" i="1" s="1"/>
  <c r="I37" i="1"/>
  <c r="H37" i="1"/>
  <c r="G37" i="1"/>
  <c r="I36" i="1"/>
  <c r="H36" i="1"/>
  <c r="G36" i="1"/>
  <c r="H35" i="1"/>
  <c r="H43" i="1" s="1"/>
  <c r="G35" i="1"/>
  <c r="I35" i="1" s="1"/>
  <c r="H34" i="1"/>
  <c r="G34" i="1"/>
  <c r="G43" i="1" s="1"/>
  <c r="H30" i="1"/>
  <c r="G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30" i="1" s="1"/>
  <c r="I15" i="1"/>
  <c r="I40" i="3" l="1"/>
  <c r="I41" i="3"/>
  <c r="I42" i="3"/>
  <c r="I43" i="3"/>
  <c r="I44" i="3"/>
  <c r="I45" i="3"/>
  <c r="I46" i="3"/>
  <c r="G43" i="2"/>
  <c r="J43" i="2" s="1"/>
  <c r="G46" i="5"/>
  <c r="I34" i="1"/>
  <c r="I43" i="1" s="1"/>
  <c r="I42" i="2"/>
  <c r="I43" i="2" s="1"/>
  <c r="J40" i="3"/>
  <c r="I34" i="6"/>
  <c r="I43" i="6" s="1"/>
  <c r="I36" i="4"/>
  <c r="I45" i="4" s="1"/>
  <c r="I49" i="3" l="1"/>
</calcChain>
</file>

<file path=xl/sharedStrings.xml><?xml version="1.0" encoding="utf-8"?>
<sst xmlns="http://schemas.openxmlformats.org/spreadsheetml/2006/main" count="732" uniqueCount="189">
  <si>
    <t xml:space="preserve">RELAÇÃO DOS GASTOS                                                                  </t>
  </si>
  <si>
    <t xml:space="preserve"> JANEIRO/2024</t>
  </si>
  <si>
    <t>Data de início - JULHO/2018</t>
  </si>
  <si>
    <t>Orgão concessor</t>
  </si>
  <si>
    <t>Prefeitura de Bragança Paulista</t>
  </si>
  <si>
    <t>Tipo de concessão (*)</t>
  </si>
  <si>
    <t>Convênio/Termo de Colaboração nº090/2018</t>
  </si>
  <si>
    <t>Lei Autorizada</t>
  </si>
  <si>
    <t>Objeto</t>
  </si>
  <si>
    <t>Realizar Atividades conjuntas para conservação, preservação e reabilitação da fauna silvestre</t>
  </si>
  <si>
    <t xml:space="preserve"> programa de Educação Ambiental para escolas do município.</t>
  </si>
  <si>
    <t>Exercício</t>
  </si>
  <si>
    <t>CNPJ</t>
  </si>
  <si>
    <t>61.056.933/0001/95</t>
  </si>
  <si>
    <t>Endereço e CEP</t>
  </si>
  <si>
    <t>Rua 15 de Novembro 195, Pedreira SP CEP 13920-000</t>
  </si>
  <si>
    <t>Responsável pela entidade</t>
  </si>
  <si>
    <t>Jorge Bellix de Campos</t>
  </si>
  <si>
    <t>Valor Total do Convênio</t>
  </si>
  <si>
    <t>por 10 meses</t>
  </si>
  <si>
    <t>Data do Documento</t>
  </si>
  <si>
    <t>Nº Doc.</t>
  </si>
  <si>
    <t xml:space="preserve">Tipo do documento                                                                         (Nota Fiscal, Recibo) </t>
  </si>
  <si>
    <t>Razão Social</t>
  </si>
  <si>
    <t>Natureza da despesa</t>
  </si>
  <si>
    <t>Código</t>
  </si>
  <si>
    <t>PRFEITURA</t>
  </si>
  <si>
    <t>AMC</t>
  </si>
  <si>
    <t>TOTAL</t>
  </si>
  <si>
    <t>Hollerith</t>
  </si>
  <si>
    <t>Recibo</t>
  </si>
  <si>
    <r>
      <t>Volmir Forte Daros                       Educador Ambiental</t>
    </r>
    <r>
      <rPr>
        <b/>
        <sz val="8"/>
        <rFont val="Arial"/>
        <family val="2"/>
      </rPr>
      <t xml:space="preserve">         INSS:110,24  FGTS: 248,05</t>
    </r>
  </si>
  <si>
    <t>Rec. Humanos</t>
  </si>
  <si>
    <r>
      <t xml:space="preserve">Angela Aparecida de Souza           </t>
    </r>
    <r>
      <rPr>
        <b/>
        <sz val="8"/>
        <rFont val="Arial"/>
        <family val="2"/>
      </rPr>
      <t xml:space="preserve">               Tratador Animal       INSS:166,51  FGTS: 165,61    </t>
    </r>
  </si>
  <si>
    <r>
      <t xml:space="preserve">Joel Reche           </t>
    </r>
    <r>
      <rPr>
        <b/>
        <sz val="8"/>
        <rFont val="Arial"/>
        <family val="2"/>
      </rPr>
      <t xml:space="preserve">               Pedreiro                         INSS:167,48  FGTS: 275,03    </t>
    </r>
  </si>
  <si>
    <r>
      <t xml:space="preserve">Raul Andrade da Silva           </t>
    </r>
    <r>
      <rPr>
        <b/>
        <sz val="8"/>
        <rFont val="Arial"/>
        <family val="2"/>
      </rPr>
      <t xml:space="preserve">               Tratador Animal       INSS:127,35  FGTS: 130,80   </t>
    </r>
  </si>
  <si>
    <t>PROVISÃO</t>
  </si>
  <si>
    <t>Provisão 13º Salario</t>
  </si>
  <si>
    <t>Provisão 13º</t>
  </si>
  <si>
    <t>GUIA</t>
  </si>
  <si>
    <t>Instituto Nacional de Seguro Social - INSS</t>
  </si>
  <si>
    <t>515574</t>
  </si>
  <si>
    <t>EXTRATO</t>
  </si>
  <si>
    <t>Nutrivet Comercio de Racoes e Produtos Veterinarios Ltda</t>
  </si>
  <si>
    <t>Medicamento</t>
  </si>
  <si>
    <t>32182</t>
  </si>
  <si>
    <t>Nota Fiscal</t>
  </si>
  <si>
    <t>EVA Beneficios S/A</t>
  </si>
  <si>
    <t>Outros Serviços</t>
  </si>
  <si>
    <t>52764</t>
  </si>
  <si>
    <t>Café Serra Azul de Itupeva Ltda.</t>
  </si>
  <si>
    <t>Diarias</t>
  </si>
  <si>
    <t>20497</t>
  </si>
  <si>
    <t>Gasparini Contabilidade Ltda.</t>
  </si>
  <si>
    <t>1710</t>
  </si>
  <si>
    <t>Julio Alves Tocci</t>
  </si>
  <si>
    <t>9454</t>
  </si>
  <si>
    <t>DANFE</t>
  </si>
  <si>
    <t>Via Verde Posto de Serviços Ltda.</t>
  </si>
  <si>
    <t>Material de Consumo</t>
  </si>
  <si>
    <t>20103</t>
  </si>
  <si>
    <t>Auto Posto Jardim Triunfo</t>
  </si>
  <si>
    <t>399980</t>
  </si>
  <si>
    <t>Alta Distribuidora de Aves Ltda.</t>
  </si>
  <si>
    <t>Alimentação</t>
  </si>
  <si>
    <t>94890</t>
  </si>
  <si>
    <t>Fabio Vilella de Moraes Me</t>
  </si>
  <si>
    <t>RESUMO DAS DEPESAS</t>
  </si>
  <si>
    <t>PMB</t>
  </si>
  <si>
    <t>código 1 - Recursos Humanos</t>
  </si>
  <si>
    <t xml:space="preserve">código 2 - Alimentação </t>
  </si>
  <si>
    <t>código 3  - Medicamentos</t>
  </si>
  <si>
    <t>código 4 - Material Consumo (combustivel)</t>
  </si>
  <si>
    <t>código 5 - Outros Serviços Pessoa Juridica</t>
  </si>
  <si>
    <t>código 6 - Diarias</t>
  </si>
  <si>
    <t>código 7 - Material Escrit./Inf.</t>
  </si>
  <si>
    <t>código 8 - Provisão 13º</t>
  </si>
  <si>
    <t>código 9 - INSS/FGTS</t>
  </si>
  <si>
    <t>Total Geral mensal</t>
  </si>
  <si>
    <t>BRAGANÇA PTA.-JANEIRO/2024</t>
  </si>
  <si>
    <t xml:space="preserve">        JORGE BELLIX DE CAMPOS</t>
  </si>
  <si>
    <t xml:space="preserve">    Presidente - Associação Mata Ciliar</t>
  </si>
  <si>
    <t>Obs.: o valor gasto a mais de R$75,17 de alimetação refere-se a valores não gasto no ano de 2023.</t>
  </si>
  <si>
    <t>Obs.: o valor gasto a mais de R$140,60 de medicamento refere-se ao valor não gasto no ano de 2023.</t>
  </si>
  <si>
    <t>Obs.: o valor não gasto de R$3,60 de mat. Escritorio será gasto durante o ano 2023.</t>
  </si>
  <si>
    <t xml:space="preserve"> FEVEREIRO/2024</t>
  </si>
  <si>
    <r>
      <t>Volmir Forte Daros                       Educador Ambiental</t>
    </r>
    <r>
      <rPr>
        <b/>
        <sz val="8"/>
        <rFont val="Arial"/>
        <family val="2"/>
      </rPr>
      <t xml:space="preserve">         INSS: 216,89  FGTS: 211,62</t>
    </r>
  </si>
  <si>
    <r>
      <t xml:space="preserve">Marcos Paulo           </t>
    </r>
    <r>
      <rPr>
        <b/>
        <sz val="8"/>
        <rFont val="Arial"/>
        <family val="2"/>
      </rPr>
      <t xml:space="preserve">               Tratador Animal       INSS:125,97  FGTS: 130,80  </t>
    </r>
  </si>
  <si>
    <r>
      <t xml:space="preserve">Gabriel Rodrigues de Souza      </t>
    </r>
    <r>
      <rPr>
        <b/>
        <sz val="8"/>
        <rFont val="Arial"/>
        <family val="2"/>
      </rPr>
      <t xml:space="preserve">             Veterinário                         INSS: 248,81 FGTS: 233,33    </t>
    </r>
  </si>
  <si>
    <r>
      <t xml:space="preserve">Raul Andrade da Silva           </t>
    </r>
    <r>
      <rPr>
        <b/>
        <sz val="8"/>
        <rFont val="Arial"/>
        <family val="2"/>
      </rPr>
      <t xml:space="preserve">               Tratador Animal       INSS: 125,97  FGTS: 130,80   </t>
    </r>
  </si>
  <si>
    <t>1052502</t>
  </si>
  <si>
    <t>Fortvale Com. Produtos Agropecuario Ltda</t>
  </si>
  <si>
    <t>72990</t>
  </si>
  <si>
    <t>RVT Comercio e Distribuição Ltda</t>
  </si>
  <si>
    <t>055489</t>
  </si>
  <si>
    <t>20627</t>
  </si>
  <si>
    <t>95030</t>
  </si>
  <si>
    <t>94992</t>
  </si>
  <si>
    <t>20288</t>
  </si>
  <si>
    <t>402062</t>
  </si>
  <si>
    <t>94948</t>
  </si>
  <si>
    <t>BRAGANÇA PTA.-FEVEREIRO/2024</t>
  </si>
  <si>
    <t xml:space="preserve"> MARÇO/2024</t>
  </si>
  <si>
    <r>
      <t xml:space="preserve">Volmir Forte Daros                           </t>
    </r>
    <r>
      <rPr>
        <b/>
        <sz val="8"/>
        <rFont val="Arial"/>
        <family val="2"/>
      </rPr>
      <t xml:space="preserve"> Educador Ambiental         INSS: 216,89  FGTS: 211,62</t>
    </r>
  </si>
  <si>
    <r>
      <t xml:space="preserve">Marcos Paulo                             </t>
    </r>
    <r>
      <rPr>
        <b/>
        <sz val="8"/>
        <rFont val="Arial"/>
        <family val="2"/>
      </rPr>
      <t xml:space="preserve">               Tratador Animal       INSS:125,97  FGTS: 130,80  </t>
    </r>
  </si>
  <si>
    <r>
      <t xml:space="preserve">Gabriel Rodrigues de Souza                 </t>
    </r>
    <r>
      <rPr>
        <b/>
        <sz val="8"/>
        <rFont val="Arial"/>
        <family val="2"/>
      </rPr>
      <t xml:space="preserve">             Veterinário                         INSS: 248,81 FGTS: 233,33    </t>
    </r>
  </si>
  <si>
    <r>
      <t xml:space="preserve">Raul Andrade da Silva           </t>
    </r>
    <r>
      <rPr>
        <b/>
        <sz val="8"/>
        <rFont val="Arial"/>
        <family val="2"/>
      </rPr>
      <t xml:space="preserve">                   Tratador Animal       INSS: 125,97  FGTS: 130,80   </t>
    </r>
  </si>
  <si>
    <r>
      <t xml:space="preserve">Diego Vicente da Silva                    </t>
    </r>
    <r>
      <rPr>
        <b/>
        <sz val="8"/>
        <rFont val="Arial"/>
        <family val="2"/>
      </rPr>
      <t xml:space="preserve">          Tratador Animal      INSS: 151,16  FGTS: 153,19 </t>
    </r>
  </si>
  <si>
    <r>
      <t xml:space="preserve">Antonio dos Santos                      </t>
    </r>
    <r>
      <rPr>
        <b/>
        <sz val="8"/>
        <rFont val="Arial"/>
        <family val="2"/>
      </rPr>
      <t xml:space="preserve">             Serviços Gerais     INSS: 125,97  FGTS: 130,80   </t>
    </r>
  </si>
  <si>
    <r>
      <t xml:space="preserve">Raul Andrade da Silva           </t>
    </r>
    <r>
      <rPr>
        <b/>
        <sz val="8"/>
        <rFont val="Arial"/>
        <family val="2"/>
      </rPr>
      <t xml:space="preserve">                   FERIAS           INSS: 125,97  FGTS: 130,80   </t>
    </r>
  </si>
  <si>
    <t>450580</t>
  </si>
  <si>
    <t>Kalunga S/A</t>
  </si>
  <si>
    <t>Material de Escritorio</t>
  </si>
  <si>
    <t>527691</t>
  </si>
  <si>
    <t>Nutrivet Comercio de Rações e Produtos Veterinarios Ltda</t>
  </si>
  <si>
    <t>61139</t>
  </si>
  <si>
    <t>20757</t>
  </si>
  <si>
    <t>1797</t>
  </si>
  <si>
    <t>Comercial Elite Jaguariuna Ltda</t>
  </si>
  <si>
    <t>4786</t>
  </si>
  <si>
    <t>Souza e Ribeiro Comercio de Alimentos Ltda</t>
  </si>
  <si>
    <t>61040</t>
  </si>
  <si>
    <t>20417</t>
  </si>
  <si>
    <t>Auto Posto Jardim Triunfo Ltda</t>
  </si>
  <si>
    <t>9727</t>
  </si>
  <si>
    <t>Via Verde Posto de Serviços Ltda</t>
  </si>
  <si>
    <t>77</t>
  </si>
  <si>
    <t>R S de Lima Hortifruti</t>
  </si>
  <si>
    <t>404288</t>
  </si>
  <si>
    <t>4729</t>
  </si>
  <si>
    <t>BRAGANÇA PTA.-MARÇO/2024</t>
  </si>
  <si>
    <t xml:space="preserve"> ABRIL/2024</t>
  </si>
  <si>
    <r>
      <t xml:space="preserve">Volmir Forte Daros                           </t>
    </r>
    <r>
      <rPr>
        <b/>
        <sz val="8"/>
        <rFont val="Arial"/>
        <family val="2"/>
      </rPr>
      <t xml:space="preserve"> Educador Ambiental                            INSS: 216,89  FGTS: 211,62</t>
    </r>
  </si>
  <si>
    <r>
      <t xml:space="preserve">Marcos Paulo                             </t>
    </r>
    <r>
      <rPr>
        <b/>
        <sz val="8"/>
        <rFont val="Arial"/>
        <family val="2"/>
      </rPr>
      <t xml:space="preserve">               Tratador Animal                     INSS:125,97  FGTS: 130,80  </t>
    </r>
  </si>
  <si>
    <r>
      <t xml:space="preserve">Gabriel Rodrigues de Souza                 </t>
    </r>
    <r>
      <rPr>
        <b/>
        <sz val="8"/>
        <rFont val="Arial"/>
        <family val="2"/>
      </rPr>
      <t xml:space="preserve">             Veterinário                                      INSS: 248,81 FGTS: 233,33    </t>
    </r>
  </si>
  <si>
    <r>
      <t xml:space="preserve">Antonio dos Santos                      </t>
    </r>
    <r>
      <rPr>
        <b/>
        <sz val="8"/>
        <rFont val="Arial"/>
        <family val="2"/>
      </rPr>
      <t xml:space="preserve">             Serviços Gerais                            INSS: 125,97  FGTS: 130,80   </t>
    </r>
  </si>
  <si>
    <t>Cupom Fiscal</t>
  </si>
  <si>
    <t>5101</t>
  </si>
  <si>
    <t>95848</t>
  </si>
  <si>
    <t>Fabio Vilella de Moraes</t>
  </si>
  <si>
    <t>19605</t>
  </si>
  <si>
    <t>Maria A de M Burch</t>
  </si>
  <si>
    <t>3337</t>
  </si>
  <si>
    <t>Distribuidora de Produtois Veterinarios Pupovet Ltda</t>
  </si>
  <si>
    <t>532748</t>
  </si>
  <si>
    <t>20889</t>
  </si>
  <si>
    <t>20613</t>
  </si>
  <si>
    <t>9848</t>
  </si>
  <si>
    <t>86</t>
  </si>
  <si>
    <t>406805</t>
  </si>
  <si>
    <t>BRAGANÇA PTA.-ABRIL/2024</t>
  </si>
  <si>
    <t xml:space="preserve"> MAIO/2024</t>
  </si>
  <si>
    <r>
      <t xml:space="preserve">Volmir Forte Daros                                                                         </t>
    </r>
    <r>
      <rPr>
        <b/>
        <sz val="8"/>
        <rFont val="Arial"/>
        <family val="2"/>
      </rPr>
      <t xml:space="preserve"> Educador Ambiental                            INSS: 216,89  FGTS: 211,62</t>
    </r>
  </si>
  <si>
    <r>
      <t xml:space="preserve">Marcos Paulo                                                                           </t>
    </r>
    <r>
      <rPr>
        <b/>
        <sz val="8"/>
        <rFont val="Arial"/>
        <family val="2"/>
      </rPr>
      <t xml:space="preserve">               Tratador Animal                     INSS:125,97  FGTS: 130,80  </t>
    </r>
  </si>
  <si>
    <r>
      <t xml:space="preserve">Gabriel Rodrigues de Souza                                                                                            </t>
    </r>
    <r>
      <rPr>
        <b/>
        <sz val="8"/>
        <rFont val="Arial"/>
        <family val="2"/>
      </rPr>
      <t xml:space="preserve">             RESCISÃO                             </t>
    </r>
  </si>
  <si>
    <r>
      <t xml:space="preserve">Gabriel Rodrigues de Souza                                                                                            </t>
    </r>
    <r>
      <rPr>
        <b/>
        <sz val="8"/>
        <rFont val="Arial"/>
        <family val="2"/>
      </rPr>
      <t xml:space="preserve">     FGTS        RESCISÃO                             </t>
    </r>
  </si>
  <si>
    <r>
      <t xml:space="preserve">Raul Andrade da Silva           </t>
    </r>
    <r>
      <rPr>
        <b/>
        <sz val="8"/>
        <rFont val="Arial"/>
        <family val="2"/>
      </rPr>
      <t xml:space="preserve">                   Tratador Animal                                             INSS: 125,97  FGTS: 130,80   </t>
    </r>
  </si>
  <si>
    <r>
      <t xml:space="preserve">Antonio dos Santos                      </t>
    </r>
    <r>
      <rPr>
        <b/>
        <sz val="8"/>
        <rFont val="Arial"/>
        <family val="2"/>
      </rPr>
      <t xml:space="preserve">             Serviços Gerais                                            INSS: 125,97  FGTS: 130,80   </t>
    </r>
  </si>
  <si>
    <t>Kalunga AS</t>
  </si>
  <si>
    <t>Material Escrit./Inf.</t>
  </si>
  <si>
    <t>1146</t>
  </si>
  <si>
    <t>Art Med Manipulacao e Homeopatia Ltda</t>
  </si>
  <si>
    <t>3360</t>
  </si>
  <si>
    <t>Farma Vet</t>
  </si>
  <si>
    <t>21020</t>
  </si>
  <si>
    <t>9919</t>
  </si>
  <si>
    <t>505615</t>
  </si>
  <si>
    <t>Pimenta Verde Alimentos Ltda</t>
  </si>
  <si>
    <t>5328</t>
  </si>
  <si>
    <t>Pizza Bar Souza e Ribeiro Comercio de Alimentos Ltda</t>
  </si>
  <si>
    <t>5273</t>
  </si>
  <si>
    <t>99</t>
  </si>
  <si>
    <t>409224</t>
  </si>
  <si>
    <t>BRAGANÇA PTA.-MAIO/2024</t>
  </si>
  <si>
    <t xml:space="preserve"> JUNHO/2024</t>
  </si>
  <si>
    <t>1172</t>
  </si>
  <si>
    <t>1173</t>
  </si>
  <si>
    <t>228583</t>
  </si>
  <si>
    <t>Monte Real Impor e Distr de Produtos Vet Hosp e Med Ltda</t>
  </si>
  <si>
    <t>21151</t>
  </si>
  <si>
    <t>10096</t>
  </si>
  <si>
    <t>5534</t>
  </si>
  <si>
    <t>75435</t>
  </si>
  <si>
    <t>Pão D Oro Pães e Doces Ltda</t>
  </si>
  <si>
    <t>214</t>
  </si>
  <si>
    <t>Paulo Sérgio Padovani</t>
  </si>
  <si>
    <t>96353</t>
  </si>
  <si>
    <t>Fabio Viella de Moraes - ME</t>
  </si>
  <si>
    <t>BRAGANÇA PTA.-JUNHO/2024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</si>
</sst>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R$ &quot;#,##0.00_);[Red]\(&quot;R$ &quot;#,##0.00\)"/>
    <numFmt numFmtId="165" formatCode="dd/mm/yy;@"/>
  </numFmts>
  <fonts count="1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FF0000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b/>
      <sz val="7"/>
      <color indexed="8"/>
      <name val="Calibri"/>
      <family val="2"/>
    </font>
    <font>
      <b/>
      <sz val="8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1"/>
      <color rgb="FFFF0000"/>
      <name val="Calibri"/>
      <family val="2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b/>
      <i/>
      <u/>
      <sz val="11"/>
      <color indexed="8"/>
      <name val="Calibri"/>
      <family val="2"/>
    </font>
    <font>
      <b/>
      <i/>
      <u/>
      <sz val="1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9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/>
    <xf numFmtId="17" fontId="1" fillId="0" borderId="4" xfId="0" applyNumberFormat="1" applyFont="1" applyBorder="1" applyAlignment="1">
      <alignment horizontal="center" vertical="center" wrapText="1"/>
    </xf>
    <xf numFmtId="17" fontId="1" fillId="0" borderId="0" xfId="0" applyNumberFormat="1" applyFont="1" applyAlignment="1">
      <alignment horizontal="center" vertical="center" wrapText="1"/>
    </xf>
    <xf numFmtId="17" fontId="1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4" fillId="0" borderId="4" xfId="0" applyFont="1" applyBorder="1"/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6" fillId="0" borderId="5" xfId="0" applyFont="1" applyBorder="1"/>
    <xf numFmtId="0" fontId="3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7" fillId="0" borderId="0" xfId="0" applyFont="1"/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left" vertical="center" wrapText="1"/>
    </xf>
    <xf numFmtId="165" fontId="8" fillId="0" borderId="9" xfId="0" applyNumberFormat="1" applyFont="1" applyBorder="1" applyAlignment="1">
      <alignment horizontal="center" vertical="center" textRotation="90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textRotation="90" wrapText="1"/>
    </xf>
    <xf numFmtId="0" fontId="9" fillId="0" borderId="9" xfId="0" applyFont="1" applyBorder="1" applyAlignment="1">
      <alignment horizontal="center" vertical="center" textRotation="90" wrapText="1"/>
    </xf>
    <xf numFmtId="0" fontId="8" fillId="0" borderId="9" xfId="0" applyFont="1" applyBorder="1" applyAlignment="1">
      <alignment horizontal="center" vertical="center" textRotation="90"/>
    </xf>
    <xf numFmtId="165" fontId="10" fillId="0" borderId="9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4" fontId="10" fillId="0" borderId="9" xfId="0" applyNumberFormat="1" applyFont="1" applyBorder="1" applyAlignment="1">
      <alignment horizontal="center" vertical="center" wrapText="1"/>
    </xf>
    <xf numFmtId="4" fontId="10" fillId="0" borderId="9" xfId="0" applyNumberFormat="1" applyFont="1" applyBorder="1" applyAlignment="1">
      <alignment horizontal="center" vertical="center"/>
    </xf>
    <xf numFmtId="14" fontId="2" fillId="0" borderId="0" xfId="0" applyNumberFormat="1" applyFont="1"/>
    <xf numFmtId="3" fontId="10" fillId="0" borderId="9" xfId="0" applyNumberFormat="1" applyFont="1" applyBorder="1" applyAlignment="1">
      <alignment horizontal="center" vertical="center" wrapText="1"/>
    </xf>
    <xf numFmtId="17" fontId="10" fillId="0" borderId="10" xfId="0" applyNumberFormat="1" applyFont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 wrapText="1"/>
    </xf>
    <xf numFmtId="165" fontId="11" fillId="0" borderId="9" xfId="0" applyNumberFormat="1" applyFont="1" applyBorder="1" applyAlignment="1">
      <alignment horizontal="center" vertical="center" wrapText="1"/>
    </xf>
    <xf numFmtId="49" fontId="11" fillId="0" borderId="10" xfId="0" applyNumberFormat="1" applyFont="1" applyBorder="1" applyAlignment="1">
      <alignment horizontal="center" vertical="center" wrapText="1"/>
    </xf>
    <xf numFmtId="17" fontId="11" fillId="0" borderId="10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4" fontId="11" fillId="0" borderId="9" xfId="0" applyNumberFormat="1" applyFont="1" applyBorder="1" applyAlignment="1">
      <alignment horizontal="center" vertical="center" wrapText="1"/>
    </xf>
    <xf numFmtId="165" fontId="12" fillId="0" borderId="9" xfId="0" applyNumberFormat="1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4" fontId="12" fillId="0" borderId="9" xfId="0" applyNumberFormat="1" applyFont="1" applyBorder="1" applyAlignment="1">
      <alignment horizontal="right" vertical="center" wrapText="1"/>
    </xf>
    <xf numFmtId="0" fontId="13" fillId="0" borderId="0" xfId="0" applyFont="1"/>
    <xf numFmtId="165" fontId="12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4" fontId="12" fillId="0" borderId="0" xfId="0" applyNumberFormat="1" applyFont="1" applyAlignment="1">
      <alignment horizontal="right" vertical="center" wrapText="1"/>
    </xf>
    <xf numFmtId="14" fontId="8" fillId="0" borderId="10" xfId="0" applyNumberFormat="1" applyFont="1" applyBorder="1" applyAlignment="1">
      <alignment horizontal="center" vertical="center" wrapText="1"/>
    </xf>
    <xf numFmtId="14" fontId="8" fillId="0" borderId="11" xfId="0" applyNumberFormat="1" applyFont="1" applyBorder="1" applyAlignment="1">
      <alignment horizontal="center" vertical="center" wrapText="1"/>
    </xf>
    <xf numFmtId="14" fontId="8" fillId="0" borderId="12" xfId="0" applyNumberFormat="1" applyFont="1" applyBorder="1" applyAlignment="1">
      <alignment horizontal="center" vertical="center" wrapText="1"/>
    </xf>
    <xf numFmtId="14" fontId="8" fillId="0" borderId="10" xfId="0" applyNumberFormat="1" applyFont="1" applyBorder="1" applyAlignment="1">
      <alignment horizontal="center" vertical="center" wrapText="1"/>
    </xf>
    <xf numFmtId="14" fontId="8" fillId="0" borderId="11" xfId="0" applyNumberFormat="1" applyFont="1" applyBorder="1" applyAlignment="1">
      <alignment horizontal="center" vertical="center" wrapText="1"/>
    </xf>
    <xf numFmtId="14" fontId="8" fillId="0" borderId="9" xfId="0" applyNumberFormat="1" applyFont="1" applyBorder="1" applyAlignment="1">
      <alignment horizontal="center" vertical="center" wrapText="1"/>
    </xf>
    <xf numFmtId="14" fontId="8" fillId="0" borderId="10" xfId="0" applyNumberFormat="1" applyFont="1" applyBorder="1" applyAlignment="1">
      <alignment horizontal="left" vertical="center" wrapText="1"/>
    </xf>
    <xf numFmtId="14" fontId="8" fillId="0" borderId="11" xfId="0" applyNumberFormat="1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1" fontId="8" fillId="0" borderId="11" xfId="0" applyNumberFormat="1" applyFont="1" applyBorder="1" applyAlignment="1">
      <alignment horizontal="right" vertical="center" wrapText="1"/>
    </xf>
    <xf numFmtId="4" fontId="8" fillId="0" borderId="9" xfId="0" applyNumberFormat="1" applyFont="1" applyBorder="1" applyAlignment="1">
      <alignment horizontal="right" vertical="center" wrapText="1"/>
    </xf>
    <xf numFmtId="4" fontId="8" fillId="0" borderId="9" xfId="0" applyNumberFormat="1" applyFont="1" applyBorder="1" applyAlignment="1">
      <alignment vertical="center"/>
    </xf>
    <xf numFmtId="14" fontId="8" fillId="0" borderId="10" xfId="0" applyNumberFormat="1" applyFont="1" applyBorder="1" applyAlignment="1">
      <alignment vertical="center"/>
    </xf>
    <xf numFmtId="14" fontId="8" fillId="0" borderId="11" xfId="0" applyNumberFormat="1" applyFont="1" applyBorder="1" applyAlignment="1">
      <alignment vertical="center"/>
    </xf>
    <xf numFmtId="1" fontId="8" fillId="0" borderId="11" xfId="0" applyNumberFormat="1" applyFont="1" applyBorder="1" applyAlignment="1">
      <alignment vertical="center"/>
    </xf>
    <xf numFmtId="0" fontId="8" fillId="0" borderId="7" xfId="0" applyFont="1" applyBorder="1" applyAlignment="1">
      <alignment horizontal="left" vertical="center" wrapText="1"/>
    </xf>
    <xf numFmtId="1" fontId="8" fillId="0" borderId="7" xfId="0" applyNumberFormat="1" applyFont="1" applyBorder="1" applyAlignment="1">
      <alignment horizontal="right" vertical="center" wrapText="1"/>
    </xf>
    <xf numFmtId="0" fontId="8" fillId="0" borderId="9" xfId="0" applyFont="1" applyBorder="1" applyAlignment="1">
      <alignment horizontal="left" vertical="center" wrapText="1"/>
    </xf>
    <xf numFmtId="1" fontId="8" fillId="0" borderId="9" xfId="0" applyNumberFormat="1" applyFont="1" applyBorder="1" applyAlignment="1">
      <alignment horizontal="right" vertical="center" wrapText="1"/>
    </xf>
    <xf numFmtId="14" fontId="8" fillId="0" borderId="9" xfId="0" applyNumberFormat="1" applyFont="1" applyBorder="1" applyAlignment="1">
      <alignment horizontal="left" vertical="center"/>
    </xf>
    <xf numFmtId="14" fontId="8" fillId="0" borderId="9" xfId="0" applyNumberFormat="1" applyFont="1" applyBorder="1" applyAlignment="1">
      <alignment horizontal="left" vertical="center" wrapText="1"/>
    </xf>
    <xf numFmtId="0" fontId="10" fillId="0" borderId="9" xfId="0" applyFont="1" applyBorder="1"/>
    <xf numFmtId="43" fontId="8" fillId="0" borderId="9" xfId="1" applyFont="1" applyBorder="1" applyAlignment="1">
      <alignment vertical="center"/>
    </xf>
    <xf numFmtId="14" fontId="8" fillId="0" borderId="0" xfId="0" applyNumberFormat="1" applyFont="1" applyAlignment="1">
      <alignment horizontal="left" vertical="center"/>
    </xf>
    <xf numFmtId="14" fontId="8" fillId="0" borderId="0" xfId="0" applyNumberFormat="1" applyFont="1" applyAlignment="1">
      <alignment horizontal="left" vertical="center" wrapText="1"/>
    </xf>
    <xf numFmtId="0" fontId="10" fillId="0" borderId="0" xfId="0" applyFont="1"/>
    <xf numFmtId="4" fontId="8" fillId="0" borderId="0" xfId="0" applyNumberFormat="1" applyFont="1" applyAlignment="1">
      <alignment vertical="center"/>
    </xf>
    <xf numFmtId="43" fontId="8" fillId="0" borderId="0" xfId="1" applyFont="1" applyBorder="1" applyAlignment="1">
      <alignment vertical="center"/>
    </xf>
    <xf numFmtId="4" fontId="8" fillId="0" borderId="11" xfId="0" applyNumberFormat="1" applyFont="1" applyBorder="1" applyAlignment="1">
      <alignment horizontal="right" vertical="center" wrapText="1"/>
    </xf>
    <xf numFmtId="0" fontId="15" fillId="0" borderId="0" xfId="0" applyFont="1"/>
    <xf numFmtId="14" fontId="8" fillId="0" borderId="10" xfId="0" applyNumberFormat="1" applyFont="1" applyBorder="1" applyAlignment="1">
      <alignment horizontal="left" vertical="center"/>
    </xf>
    <xf numFmtId="14" fontId="8" fillId="0" borderId="11" xfId="0" applyNumberFormat="1" applyFont="1" applyBorder="1" applyAlignment="1">
      <alignment horizontal="left" vertical="center"/>
    </xf>
    <xf numFmtId="4" fontId="8" fillId="0" borderId="7" xfId="0" applyNumberFormat="1" applyFont="1" applyBorder="1" applyAlignment="1">
      <alignment horizontal="right" vertical="center" wrapText="1"/>
    </xf>
    <xf numFmtId="14" fontId="8" fillId="0" borderId="6" xfId="0" applyNumberFormat="1" applyFont="1" applyBorder="1" applyAlignment="1">
      <alignment horizontal="left" vertical="center"/>
    </xf>
    <xf numFmtId="14" fontId="8" fillId="0" borderId="7" xfId="0" applyNumberFormat="1" applyFont="1" applyBorder="1" applyAlignment="1">
      <alignment horizontal="left" vertical="center" wrapText="1"/>
    </xf>
    <xf numFmtId="0" fontId="10" fillId="0" borderId="7" xfId="0" applyFont="1" applyBorder="1"/>
    <xf numFmtId="14" fontId="9" fillId="0" borderId="0" xfId="0" applyNumberFormat="1" applyFont="1" applyAlignment="1">
      <alignment horizontal="left" vertical="center" wrapText="1"/>
    </xf>
    <xf numFmtId="14" fontId="8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4" fontId="4" fillId="0" borderId="0" xfId="0" applyNumberFormat="1" applyFont="1"/>
    <xf numFmtId="0" fontId="5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4" fontId="0" fillId="0" borderId="0" xfId="0" applyNumberFormat="1"/>
    <xf numFmtId="4" fontId="2" fillId="0" borderId="0" xfId="0" applyNumberFormat="1" applyFont="1"/>
    <xf numFmtId="14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38100</xdr:rowOff>
    </xdr:from>
    <xdr:to>
      <xdr:col>2</xdr:col>
      <xdr:colOff>19050</xdr:colOff>
      <xdr:row>2</xdr:row>
      <xdr:rowOff>9525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F8617AF9-0894-0C4F-880D-734537F37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1193800" cy="37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38100</xdr:rowOff>
    </xdr:from>
    <xdr:to>
      <xdr:col>2</xdr:col>
      <xdr:colOff>19050</xdr:colOff>
      <xdr:row>2</xdr:row>
      <xdr:rowOff>9525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1C4DE38-D3B7-2542-ABC6-5AB5BDF0D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1193800" cy="37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38100</xdr:rowOff>
    </xdr:from>
    <xdr:to>
      <xdr:col>2</xdr:col>
      <xdr:colOff>19050</xdr:colOff>
      <xdr:row>2</xdr:row>
      <xdr:rowOff>9525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81A06E0B-5F53-6249-8FAE-84E05A409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1193800" cy="37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38100</xdr:rowOff>
    </xdr:from>
    <xdr:to>
      <xdr:col>2</xdr:col>
      <xdr:colOff>19050</xdr:colOff>
      <xdr:row>2</xdr:row>
      <xdr:rowOff>9525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63F1CF0-4CD2-824A-AA93-B2D4876C2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1193800" cy="37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38100</xdr:rowOff>
    </xdr:from>
    <xdr:to>
      <xdr:col>2</xdr:col>
      <xdr:colOff>19050</xdr:colOff>
      <xdr:row>2</xdr:row>
      <xdr:rowOff>9525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94E797C7-BEA3-1240-AEFC-F6A5C70FF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1193800" cy="37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38100</xdr:rowOff>
    </xdr:from>
    <xdr:to>
      <xdr:col>2</xdr:col>
      <xdr:colOff>19050</xdr:colOff>
      <xdr:row>2</xdr:row>
      <xdr:rowOff>9525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BB5A6A3F-43D5-AA4E-87FB-F2872A1E7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1193800" cy="37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72F01-3A5F-AB44-8470-0FF52E85D23E}">
  <dimension ref="A1:M63"/>
  <sheetViews>
    <sheetView tabSelected="1" workbookViewId="0">
      <selection sqref="A1:O66"/>
    </sheetView>
  </sheetViews>
  <sheetFormatPr baseColWidth="10" defaultColWidth="8.83203125" defaultRowHeight="15" x14ac:dyDescent="0.2"/>
  <cols>
    <col min="4" max="4" width="39.1640625" customWidth="1"/>
    <col min="5" max="5" width="16" customWidth="1"/>
    <col min="10" max="10" width="10.6640625" bestFit="1" customWidth="1"/>
  </cols>
  <sheetData>
    <row r="1" spans="1:13" ht="16" x14ac:dyDescent="0.2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M1" s="4"/>
    </row>
    <row r="2" spans="1:13" ht="16" x14ac:dyDescent="0.2">
      <c r="A2" s="5" t="s">
        <v>1</v>
      </c>
      <c r="B2" s="6"/>
      <c r="C2" s="6"/>
      <c r="D2" s="6"/>
      <c r="E2" s="6"/>
      <c r="F2" s="6"/>
      <c r="G2" s="6"/>
      <c r="H2" s="6"/>
      <c r="I2" s="7"/>
      <c r="J2" s="4"/>
      <c r="M2" s="4"/>
    </row>
    <row r="3" spans="1:13" x14ac:dyDescent="0.2">
      <c r="A3" s="8" t="s">
        <v>2</v>
      </c>
      <c r="B3" s="9"/>
      <c r="C3" s="9"/>
      <c r="D3" s="9"/>
      <c r="E3" s="9"/>
      <c r="F3" s="9"/>
      <c r="G3" s="9"/>
      <c r="H3" s="9"/>
      <c r="I3" s="10"/>
      <c r="J3" s="4"/>
      <c r="M3" s="4"/>
    </row>
    <row r="4" spans="1:13" ht="16" x14ac:dyDescent="0.2">
      <c r="A4" s="11" t="s">
        <v>3</v>
      </c>
      <c r="B4" s="12"/>
      <c r="C4" s="13"/>
      <c r="D4" s="14" t="s">
        <v>4</v>
      </c>
      <c r="E4" s="15"/>
      <c r="F4" s="15"/>
      <c r="G4" s="15"/>
      <c r="H4" s="15"/>
      <c r="I4" s="16"/>
      <c r="J4" s="4"/>
      <c r="M4" s="4"/>
    </row>
    <row r="5" spans="1:13" ht="16" x14ac:dyDescent="0.2">
      <c r="A5" s="11" t="s">
        <v>5</v>
      </c>
      <c r="B5" s="12"/>
      <c r="C5" s="13"/>
      <c r="D5" s="17" t="s">
        <v>6</v>
      </c>
      <c r="E5" s="15"/>
      <c r="F5" s="15"/>
      <c r="G5" s="15"/>
      <c r="H5" s="15"/>
      <c r="I5" s="16"/>
      <c r="J5" s="4"/>
      <c r="M5" s="4"/>
    </row>
    <row r="6" spans="1:13" ht="16" x14ac:dyDescent="0.2">
      <c r="A6" s="18" t="s">
        <v>7</v>
      </c>
      <c r="B6" s="13"/>
      <c r="C6" s="13"/>
      <c r="E6" s="15"/>
      <c r="F6" s="15"/>
      <c r="G6" s="15"/>
      <c r="H6" s="15"/>
      <c r="I6" s="16"/>
      <c r="J6" s="4"/>
      <c r="M6" s="4"/>
    </row>
    <row r="7" spans="1:13" ht="16" x14ac:dyDescent="0.2">
      <c r="A7" s="18" t="s">
        <v>8</v>
      </c>
      <c r="B7" s="13"/>
      <c r="C7" s="13"/>
      <c r="D7" s="19" t="s">
        <v>9</v>
      </c>
      <c r="E7" s="15"/>
      <c r="F7" s="15"/>
      <c r="G7" s="15"/>
      <c r="H7" s="15"/>
      <c r="I7" s="16"/>
      <c r="J7" s="4"/>
      <c r="M7" s="4"/>
    </row>
    <row r="8" spans="1:13" ht="16" x14ac:dyDescent="0.2">
      <c r="A8" s="18"/>
      <c r="B8" s="13"/>
      <c r="C8" s="13"/>
      <c r="D8" s="19" t="s">
        <v>10</v>
      </c>
      <c r="E8" s="15"/>
      <c r="F8" s="15"/>
      <c r="G8" s="15"/>
      <c r="H8" s="15"/>
      <c r="I8" s="16"/>
      <c r="J8" s="4"/>
      <c r="M8" s="4"/>
    </row>
    <row r="9" spans="1:13" ht="16" x14ac:dyDescent="0.2">
      <c r="A9" s="18" t="s">
        <v>11</v>
      </c>
      <c r="B9" s="13"/>
      <c r="C9" s="13"/>
      <c r="D9" s="20">
        <v>2024</v>
      </c>
      <c r="E9" s="15"/>
      <c r="F9" s="15"/>
      <c r="G9" s="15"/>
      <c r="H9" s="15"/>
      <c r="I9" s="16"/>
      <c r="J9" s="4"/>
      <c r="M9" s="4"/>
    </row>
    <row r="10" spans="1:13" ht="16" x14ac:dyDescent="0.2">
      <c r="A10" s="18" t="s">
        <v>12</v>
      </c>
      <c r="B10" s="13"/>
      <c r="C10" s="13"/>
      <c r="D10" s="17" t="s">
        <v>13</v>
      </c>
      <c r="E10" s="15"/>
      <c r="F10" s="15"/>
      <c r="G10" s="15"/>
      <c r="H10" s="15"/>
      <c r="I10" s="16"/>
      <c r="J10" s="4"/>
      <c r="M10" s="4"/>
    </row>
    <row r="11" spans="1:13" ht="16" x14ac:dyDescent="0.2">
      <c r="A11" s="18" t="s">
        <v>14</v>
      </c>
      <c r="B11" s="13"/>
      <c r="C11" s="13"/>
      <c r="D11" s="14" t="s">
        <v>15</v>
      </c>
      <c r="E11" s="15"/>
      <c r="F11" s="15"/>
      <c r="G11" s="15"/>
      <c r="H11" s="15"/>
      <c r="I11" s="16"/>
      <c r="J11" s="4"/>
      <c r="M11" s="4"/>
    </row>
    <row r="12" spans="1:13" ht="16" x14ac:dyDescent="0.2">
      <c r="A12" s="18" t="s">
        <v>16</v>
      </c>
      <c r="B12" s="13"/>
      <c r="C12" s="13"/>
      <c r="D12" s="17" t="s">
        <v>17</v>
      </c>
      <c r="E12" s="15"/>
      <c r="F12" s="15"/>
      <c r="G12" s="15"/>
      <c r="H12" s="15"/>
      <c r="I12" s="16"/>
      <c r="J12" s="4"/>
      <c r="M12" s="4"/>
    </row>
    <row r="13" spans="1:13" ht="16" x14ac:dyDescent="0.2">
      <c r="A13" s="18" t="s">
        <v>18</v>
      </c>
      <c r="B13" s="13"/>
      <c r="C13" s="13"/>
      <c r="D13" s="21">
        <v>176500</v>
      </c>
      <c r="E13" s="20" t="s">
        <v>19</v>
      </c>
      <c r="F13" s="15"/>
      <c r="G13" s="15"/>
      <c r="H13" s="15"/>
      <c r="I13" s="16"/>
      <c r="J13" s="4"/>
      <c r="M13" s="4"/>
    </row>
    <row r="14" spans="1:13" ht="48" x14ac:dyDescent="0.2">
      <c r="A14" s="22" t="s">
        <v>20</v>
      </c>
      <c r="B14" s="23" t="s">
        <v>21</v>
      </c>
      <c r="C14" s="23" t="s">
        <v>22</v>
      </c>
      <c r="D14" s="24" t="s">
        <v>23</v>
      </c>
      <c r="E14" s="24" t="s">
        <v>24</v>
      </c>
      <c r="F14" s="25" t="s">
        <v>25</v>
      </c>
      <c r="G14" s="26" t="s">
        <v>26</v>
      </c>
      <c r="H14" s="25" t="s">
        <v>27</v>
      </c>
      <c r="I14" s="27" t="s">
        <v>28</v>
      </c>
      <c r="J14" s="4"/>
      <c r="M14" s="4"/>
    </row>
    <row r="15" spans="1:13" ht="24" x14ac:dyDescent="0.2">
      <c r="A15" s="28">
        <v>45296</v>
      </c>
      <c r="B15" s="29" t="s">
        <v>29</v>
      </c>
      <c r="C15" s="29" t="s">
        <v>30</v>
      </c>
      <c r="D15" s="30" t="s">
        <v>31</v>
      </c>
      <c r="E15" s="30" t="s">
        <v>32</v>
      </c>
      <c r="F15" s="30">
        <v>1</v>
      </c>
      <c r="G15" s="31">
        <v>1159.48</v>
      </c>
      <c r="H15" s="31">
        <v>1941.2</v>
      </c>
      <c r="I15" s="32">
        <f>G15+H15</f>
        <v>3100.6800000000003</v>
      </c>
      <c r="J15" s="33">
        <v>45295</v>
      </c>
      <c r="M15" s="4"/>
    </row>
    <row r="16" spans="1:13" ht="24" x14ac:dyDescent="0.2">
      <c r="A16" s="28">
        <v>45296</v>
      </c>
      <c r="B16" s="29" t="s">
        <v>29</v>
      </c>
      <c r="C16" s="29" t="s">
        <v>30</v>
      </c>
      <c r="D16" s="30" t="s">
        <v>33</v>
      </c>
      <c r="E16" s="30" t="s">
        <v>32</v>
      </c>
      <c r="F16" s="34">
        <v>1</v>
      </c>
      <c r="G16" s="31">
        <v>1903.67</v>
      </c>
      <c r="H16" s="32">
        <v>166.51</v>
      </c>
      <c r="I16" s="32">
        <f t="shared" ref="I16:I29" si="0">G16+H16</f>
        <v>2070.1800000000003</v>
      </c>
      <c r="J16" s="33">
        <v>45295</v>
      </c>
      <c r="M16" s="4"/>
    </row>
    <row r="17" spans="1:13" ht="24" x14ac:dyDescent="0.2">
      <c r="A17" s="28">
        <v>45296</v>
      </c>
      <c r="B17" s="29" t="s">
        <v>29</v>
      </c>
      <c r="C17" s="29" t="s">
        <v>30</v>
      </c>
      <c r="D17" s="30" t="s">
        <v>34</v>
      </c>
      <c r="E17" s="30" t="s">
        <v>32</v>
      </c>
      <c r="F17" s="34">
        <v>1</v>
      </c>
      <c r="G17" s="31">
        <v>1359.74</v>
      </c>
      <c r="H17" s="32">
        <v>2078.15</v>
      </c>
      <c r="I17" s="32">
        <f t="shared" si="0"/>
        <v>3437.8900000000003</v>
      </c>
      <c r="J17" s="33">
        <v>45296</v>
      </c>
      <c r="M17" s="4"/>
    </row>
    <row r="18" spans="1:13" ht="24" x14ac:dyDescent="0.2">
      <c r="A18" s="28">
        <v>45296</v>
      </c>
      <c r="B18" s="29" t="s">
        <v>29</v>
      </c>
      <c r="C18" s="29" t="s">
        <v>30</v>
      </c>
      <c r="D18" s="30" t="s">
        <v>35</v>
      </c>
      <c r="E18" s="30" t="s">
        <v>32</v>
      </c>
      <c r="F18" s="34">
        <v>1</v>
      </c>
      <c r="G18" s="31">
        <v>1474.95</v>
      </c>
      <c r="H18" s="32">
        <v>160.05000000000001</v>
      </c>
      <c r="I18" s="32">
        <f t="shared" si="0"/>
        <v>1635</v>
      </c>
      <c r="J18" s="33">
        <v>45296</v>
      </c>
      <c r="M18" s="4"/>
    </row>
    <row r="19" spans="1:13" x14ac:dyDescent="0.2">
      <c r="A19" s="28"/>
      <c r="B19" s="35">
        <v>45261</v>
      </c>
      <c r="C19" s="29" t="s">
        <v>36</v>
      </c>
      <c r="D19" s="30" t="s">
        <v>37</v>
      </c>
      <c r="E19" s="30" t="s">
        <v>38</v>
      </c>
      <c r="F19" s="30">
        <v>8</v>
      </c>
      <c r="G19" s="31">
        <v>1025</v>
      </c>
      <c r="H19" s="31"/>
      <c r="I19" s="32">
        <f t="shared" si="0"/>
        <v>1025</v>
      </c>
      <c r="J19" s="33">
        <v>45296</v>
      </c>
      <c r="M19" s="4"/>
    </row>
    <row r="20" spans="1:13" x14ac:dyDescent="0.2">
      <c r="A20" s="28">
        <v>45310</v>
      </c>
      <c r="B20" s="35">
        <v>45261</v>
      </c>
      <c r="C20" s="35" t="s">
        <v>39</v>
      </c>
      <c r="D20" s="30" t="s">
        <v>40</v>
      </c>
      <c r="E20" s="30" t="s">
        <v>32</v>
      </c>
      <c r="F20" s="30">
        <v>1</v>
      </c>
      <c r="G20" s="31">
        <v>2215</v>
      </c>
      <c r="H20" s="31">
        <v>34128.589999999997</v>
      </c>
      <c r="I20" s="32">
        <f t="shared" si="0"/>
        <v>36343.589999999997</v>
      </c>
      <c r="J20" s="33">
        <v>45296</v>
      </c>
      <c r="M20" s="4"/>
    </row>
    <row r="21" spans="1:13" x14ac:dyDescent="0.2">
      <c r="A21" s="28">
        <v>45317</v>
      </c>
      <c r="B21" s="36" t="s">
        <v>41</v>
      </c>
      <c r="C21" s="35" t="s">
        <v>42</v>
      </c>
      <c r="D21" s="30" t="s">
        <v>43</v>
      </c>
      <c r="E21" s="30" t="s">
        <v>44</v>
      </c>
      <c r="F21" s="30">
        <v>3</v>
      </c>
      <c r="G21" s="31">
        <v>930.38</v>
      </c>
      <c r="H21" s="31"/>
      <c r="I21" s="32">
        <f t="shared" si="0"/>
        <v>930.38</v>
      </c>
      <c r="J21" s="33">
        <v>45317</v>
      </c>
      <c r="M21" s="4"/>
    </row>
    <row r="22" spans="1:13" x14ac:dyDescent="0.2">
      <c r="A22" s="28">
        <v>45299</v>
      </c>
      <c r="B22" s="36" t="s">
        <v>45</v>
      </c>
      <c r="C22" s="35" t="s">
        <v>46</v>
      </c>
      <c r="D22" s="30" t="s">
        <v>47</v>
      </c>
      <c r="E22" s="30" t="s">
        <v>48</v>
      </c>
      <c r="F22" s="30">
        <v>5</v>
      </c>
      <c r="G22" s="31">
        <v>360</v>
      </c>
      <c r="H22" s="31"/>
      <c r="I22" s="32">
        <f t="shared" si="0"/>
        <v>360</v>
      </c>
      <c r="J22" s="33">
        <v>45299</v>
      </c>
      <c r="M22" s="4"/>
    </row>
    <row r="23" spans="1:13" x14ac:dyDescent="0.2">
      <c r="A23" s="37">
        <v>45314</v>
      </c>
      <c r="B23" s="38" t="s">
        <v>49</v>
      </c>
      <c r="C23" s="39" t="s">
        <v>42</v>
      </c>
      <c r="D23" s="40" t="s">
        <v>50</v>
      </c>
      <c r="E23" s="40" t="s">
        <v>51</v>
      </c>
      <c r="F23" s="40">
        <v>6</v>
      </c>
      <c r="G23" s="41">
        <v>31.9</v>
      </c>
      <c r="H23" s="41"/>
      <c r="I23" s="32">
        <f t="shared" si="0"/>
        <v>31.9</v>
      </c>
      <c r="J23" s="4"/>
      <c r="M23" s="4"/>
    </row>
    <row r="24" spans="1:13" x14ac:dyDescent="0.2">
      <c r="A24" s="37">
        <v>45308</v>
      </c>
      <c r="B24" s="38" t="s">
        <v>52</v>
      </c>
      <c r="C24" s="39" t="s">
        <v>46</v>
      </c>
      <c r="D24" s="40" t="s">
        <v>53</v>
      </c>
      <c r="E24" s="40" t="s">
        <v>48</v>
      </c>
      <c r="F24" s="40">
        <v>5</v>
      </c>
      <c r="G24" s="41">
        <v>2811</v>
      </c>
      <c r="H24" s="41"/>
      <c r="I24" s="32">
        <f t="shared" si="0"/>
        <v>2811</v>
      </c>
      <c r="J24" s="33">
        <v>45309</v>
      </c>
      <c r="M24" s="4"/>
    </row>
    <row r="25" spans="1:13" x14ac:dyDescent="0.2">
      <c r="A25" s="37">
        <v>45308</v>
      </c>
      <c r="B25" s="38" t="s">
        <v>54</v>
      </c>
      <c r="C25" s="39" t="s">
        <v>46</v>
      </c>
      <c r="D25" s="40" t="s">
        <v>55</v>
      </c>
      <c r="E25" s="40" t="s">
        <v>48</v>
      </c>
      <c r="F25" s="40">
        <v>5</v>
      </c>
      <c r="G25" s="41">
        <v>389</v>
      </c>
      <c r="H25" s="41"/>
      <c r="I25" s="32">
        <f t="shared" si="0"/>
        <v>389</v>
      </c>
      <c r="J25" s="33">
        <v>45308</v>
      </c>
      <c r="M25" s="4"/>
    </row>
    <row r="26" spans="1:13" x14ac:dyDescent="0.2">
      <c r="A26" s="37">
        <v>45299</v>
      </c>
      <c r="B26" s="38" t="s">
        <v>56</v>
      </c>
      <c r="C26" s="39" t="s">
        <v>57</v>
      </c>
      <c r="D26" s="40" t="s">
        <v>58</v>
      </c>
      <c r="E26" s="40" t="s">
        <v>59</v>
      </c>
      <c r="F26" s="40">
        <v>4</v>
      </c>
      <c r="G26" s="41">
        <v>483.78</v>
      </c>
      <c r="H26" s="41"/>
      <c r="I26" s="32">
        <f t="shared" si="0"/>
        <v>483.78</v>
      </c>
      <c r="J26" s="33">
        <v>45299</v>
      </c>
      <c r="M26" s="4"/>
    </row>
    <row r="27" spans="1:13" x14ac:dyDescent="0.2">
      <c r="A27" s="37">
        <v>45310</v>
      </c>
      <c r="B27" s="38" t="s">
        <v>60</v>
      </c>
      <c r="C27" s="39" t="s">
        <v>57</v>
      </c>
      <c r="D27" s="40" t="s">
        <v>61</v>
      </c>
      <c r="E27" s="40" t="s">
        <v>59</v>
      </c>
      <c r="F27" s="40">
        <v>4</v>
      </c>
      <c r="G27" s="41">
        <v>16.22</v>
      </c>
      <c r="H27" s="41"/>
      <c r="I27" s="32">
        <f t="shared" si="0"/>
        <v>16.22</v>
      </c>
      <c r="J27" s="33">
        <v>45310</v>
      </c>
      <c r="M27" s="4"/>
    </row>
    <row r="28" spans="1:13" x14ac:dyDescent="0.2">
      <c r="A28" s="37">
        <v>45307</v>
      </c>
      <c r="B28" s="38" t="s">
        <v>62</v>
      </c>
      <c r="C28" s="39" t="s">
        <v>57</v>
      </c>
      <c r="D28" s="40" t="s">
        <v>63</v>
      </c>
      <c r="E28" s="40" t="s">
        <v>64</v>
      </c>
      <c r="F28" s="40">
        <v>2</v>
      </c>
      <c r="G28" s="41">
        <v>1859.04</v>
      </c>
      <c r="H28" s="41"/>
      <c r="I28" s="32">
        <f t="shared" si="0"/>
        <v>1859.04</v>
      </c>
      <c r="J28" s="33">
        <v>45314</v>
      </c>
      <c r="M28" s="4"/>
    </row>
    <row r="29" spans="1:13" x14ac:dyDescent="0.2">
      <c r="A29" s="37">
        <v>45321</v>
      </c>
      <c r="B29" s="38" t="s">
        <v>65</v>
      </c>
      <c r="C29" s="39" t="s">
        <v>42</v>
      </c>
      <c r="D29" s="40" t="s">
        <v>66</v>
      </c>
      <c r="E29" s="40" t="s">
        <v>51</v>
      </c>
      <c r="F29" s="40">
        <v>6</v>
      </c>
      <c r="G29" s="41">
        <v>129.6</v>
      </c>
      <c r="H29" s="41"/>
      <c r="I29" s="32">
        <f t="shared" si="0"/>
        <v>129.6</v>
      </c>
      <c r="J29" s="4"/>
      <c r="M29" s="4"/>
    </row>
    <row r="30" spans="1:13" x14ac:dyDescent="0.2">
      <c r="A30" s="42"/>
      <c r="B30" s="43"/>
      <c r="C30" s="44"/>
      <c r="D30" s="44"/>
      <c r="E30" s="44"/>
      <c r="F30" s="45"/>
      <c r="G30" s="45">
        <f>SUM(G15:G29)</f>
        <v>16148.76</v>
      </c>
      <c r="H30" s="45">
        <f>SUM(H15:H29)</f>
        <v>38474.5</v>
      </c>
      <c r="I30" s="45">
        <f>SUM(I15:I29)</f>
        <v>54623.259999999995</v>
      </c>
      <c r="J30" s="46"/>
    </row>
    <row r="31" spans="1:13" x14ac:dyDescent="0.2">
      <c r="A31" s="47"/>
      <c r="B31" s="48"/>
      <c r="C31" s="49"/>
      <c r="D31" s="49"/>
      <c r="E31" s="49"/>
      <c r="F31" s="50"/>
      <c r="G31" s="50"/>
      <c r="H31" s="50"/>
      <c r="I31" s="50"/>
      <c r="J31" s="46"/>
    </row>
    <row r="32" spans="1:13" x14ac:dyDescent="0.2">
      <c r="A32" s="51" t="s">
        <v>67</v>
      </c>
      <c r="B32" s="52"/>
      <c r="C32" s="52"/>
      <c r="D32" s="52"/>
      <c r="E32" s="52"/>
      <c r="F32" s="52"/>
      <c r="G32" s="52"/>
      <c r="H32" s="52"/>
      <c r="I32" s="53"/>
      <c r="J32" s="4"/>
    </row>
    <row r="33" spans="1:13" x14ac:dyDescent="0.2">
      <c r="A33" s="54"/>
      <c r="B33" s="55"/>
      <c r="C33" s="55"/>
      <c r="D33" s="55"/>
      <c r="E33" s="55"/>
      <c r="F33" s="55"/>
      <c r="G33" s="56" t="s">
        <v>68</v>
      </c>
      <c r="H33" s="56" t="s">
        <v>27</v>
      </c>
      <c r="I33" s="56" t="s">
        <v>28</v>
      </c>
      <c r="J33" s="4"/>
    </row>
    <row r="34" spans="1:13" x14ac:dyDescent="0.2">
      <c r="A34" s="57" t="s">
        <v>69</v>
      </c>
      <c r="B34" s="58"/>
      <c r="C34" s="58"/>
      <c r="D34" s="58"/>
      <c r="E34" s="59"/>
      <c r="F34" s="60">
        <v>1</v>
      </c>
      <c r="G34" s="61">
        <f ca="1">SUMIF($F$15:$G$29,F34,$G$15:$G$29)</f>
        <v>8112.84</v>
      </c>
      <c r="H34" s="61">
        <f ca="1">SUMIF($F$15:$H$29,F34,$H$15:$H$29)</f>
        <v>38474.5</v>
      </c>
      <c r="I34" s="62">
        <f ca="1">G34+H34</f>
        <v>46587.34</v>
      </c>
      <c r="J34" s="4"/>
    </row>
    <row r="35" spans="1:13" x14ac:dyDescent="0.2">
      <c r="A35" s="63" t="s">
        <v>70</v>
      </c>
      <c r="B35" s="64"/>
      <c r="C35" s="64"/>
      <c r="D35" s="64"/>
      <c r="E35" s="64"/>
      <c r="F35" s="65">
        <v>2</v>
      </c>
      <c r="G35" s="61">
        <f t="shared" ref="G35:G42" ca="1" si="1">SUMIF($F$15:$G$29,F35,$G$15:$G$29)</f>
        <v>1859.04</v>
      </c>
      <c r="H35" s="61">
        <f t="shared" ref="H35:H42" ca="1" si="2">SUMIF($F$15:$H$29,F35,$H$15:$H$29)</f>
        <v>0</v>
      </c>
      <c r="I35" s="62">
        <f t="shared" ref="I35:I40" ca="1" si="3">SUM(G35:H35)</f>
        <v>1859.04</v>
      </c>
      <c r="J35" s="4"/>
    </row>
    <row r="36" spans="1:13" x14ac:dyDescent="0.2">
      <c r="A36" s="57" t="s">
        <v>71</v>
      </c>
      <c r="B36" s="58"/>
      <c r="C36" s="58"/>
      <c r="D36" s="58"/>
      <c r="E36" s="59"/>
      <c r="F36" s="60">
        <v>3</v>
      </c>
      <c r="G36" s="61">
        <f t="shared" ca="1" si="1"/>
        <v>930.38</v>
      </c>
      <c r="H36" s="61">
        <f t="shared" ca="1" si="2"/>
        <v>0</v>
      </c>
      <c r="I36" s="62">
        <f t="shared" ca="1" si="3"/>
        <v>930.38</v>
      </c>
      <c r="J36" s="4"/>
    </row>
    <row r="37" spans="1:13" x14ac:dyDescent="0.2">
      <c r="A37" s="57" t="s">
        <v>72</v>
      </c>
      <c r="B37" s="58"/>
      <c r="C37" s="58"/>
      <c r="D37" s="58"/>
      <c r="E37" s="66"/>
      <c r="F37" s="67">
        <v>4</v>
      </c>
      <c r="G37" s="61">
        <f t="shared" ca="1" si="1"/>
        <v>500</v>
      </c>
      <c r="H37" s="61">
        <f t="shared" ca="1" si="2"/>
        <v>0</v>
      </c>
      <c r="I37" s="62">
        <f t="shared" ca="1" si="3"/>
        <v>500</v>
      </c>
      <c r="J37" s="4"/>
    </row>
    <row r="38" spans="1:13" x14ac:dyDescent="0.2">
      <c r="A38" s="57" t="s">
        <v>73</v>
      </c>
      <c r="B38" s="58"/>
      <c r="C38" s="58"/>
      <c r="D38" s="58"/>
      <c r="E38" s="66"/>
      <c r="F38" s="67">
        <v>5</v>
      </c>
      <c r="G38" s="61">
        <f t="shared" ca="1" si="1"/>
        <v>3560</v>
      </c>
      <c r="H38" s="61">
        <f t="shared" ca="1" si="2"/>
        <v>0</v>
      </c>
      <c r="I38" s="62">
        <f t="shared" ca="1" si="3"/>
        <v>3560</v>
      </c>
      <c r="J38" s="4"/>
    </row>
    <row r="39" spans="1:13" x14ac:dyDescent="0.2">
      <c r="A39" s="57" t="s">
        <v>74</v>
      </c>
      <c r="B39" s="58"/>
      <c r="C39" s="58"/>
      <c r="D39" s="58"/>
      <c r="E39" s="66"/>
      <c r="F39" s="67">
        <v>6</v>
      </c>
      <c r="G39" s="61">
        <f t="shared" ca="1" si="1"/>
        <v>161.5</v>
      </c>
      <c r="H39" s="61">
        <f t="shared" ca="1" si="2"/>
        <v>0</v>
      </c>
      <c r="I39" s="62">
        <f ca="1">SUM(G39:H39)</f>
        <v>161.5</v>
      </c>
      <c r="J39" s="4"/>
    </row>
    <row r="40" spans="1:13" x14ac:dyDescent="0.2">
      <c r="A40" s="57" t="s">
        <v>75</v>
      </c>
      <c r="B40" s="58"/>
      <c r="C40" s="58"/>
      <c r="D40" s="58"/>
      <c r="E40" s="68"/>
      <c r="F40" s="69">
        <v>7</v>
      </c>
      <c r="G40" s="61">
        <f t="shared" ca="1" si="1"/>
        <v>0</v>
      </c>
      <c r="H40" s="61">
        <f ca="1">SUMIF($F$15:$H$29,F40,$H$15:$H$29)</f>
        <v>0</v>
      </c>
      <c r="I40" s="62">
        <f t="shared" ca="1" si="3"/>
        <v>0</v>
      </c>
      <c r="J40" s="4"/>
    </row>
    <row r="41" spans="1:13" x14ac:dyDescent="0.2">
      <c r="A41" s="57" t="s">
        <v>76</v>
      </c>
      <c r="B41" s="58"/>
      <c r="C41" s="58"/>
      <c r="D41" s="58"/>
      <c r="E41" s="68"/>
      <c r="F41" s="69">
        <v>8</v>
      </c>
      <c r="G41" s="61">
        <f t="shared" ca="1" si="1"/>
        <v>1025</v>
      </c>
      <c r="H41" s="61">
        <f t="shared" ca="1" si="2"/>
        <v>0</v>
      </c>
      <c r="I41" s="62">
        <v>1025</v>
      </c>
      <c r="J41" s="4"/>
      <c r="M41" s="4"/>
    </row>
    <row r="42" spans="1:13" x14ac:dyDescent="0.2">
      <c r="A42" s="57" t="s">
        <v>77</v>
      </c>
      <c r="B42" s="58"/>
      <c r="C42" s="58"/>
      <c r="D42" s="58"/>
      <c r="E42" s="68"/>
      <c r="F42" s="69">
        <v>9</v>
      </c>
      <c r="G42" s="61">
        <f t="shared" ca="1" si="1"/>
        <v>0</v>
      </c>
      <c r="H42" s="61">
        <f t="shared" ca="1" si="2"/>
        <v>0</v>
      </c>
      <c r="I42" s="62">
        <f ca="1">SUM(G42:H42)</f>
        <v>0</v>
      </c>
      <c r="J42" s="4"/>
      <c r="M42" s="4"/>
    </row>
    <row r="43" spans="1:13" x14ac:dyDescent="0.2">
      <c r="A43" s="70" t="s">
        <v>78</v>
      </c>
      <c r="B43" s="71"/>
      <c r="C43" s="71"/>
      <c r="D43" s="71"/>
      <c r="E43" s="72"/>
      <c r="F43" s="72"/>
      <c r="G43" s="62">
        <f ca="1">SUM(G34:G42)</f>
        <v>16148.76</v>
      </c>
      <c r="H43" s="73">
        <f ca="1">SUM(H34:H42)</f>
        <v>38474.5</v>
      </c>
      <c r="I43" s="62">
        <f ca="1">SUM(I34:I42)</f>
        <v>54623.259999999995</v>
      </c>
      <c r="J43" s="4"/>
      <c r="M43" s="4"/>
    </row>
    <row r="44" spans="1:13" x14ac:dyDescent="0.2">
      <c r="A44" s="74"/>
      <c r="B44" s="75"/>
      <c r="C44" s="75"/>
      <c r="D44" s="75"/>
      <c r="E44" s="76"/>
      <c r="F44" s="76"/>
      <c r="G44" s="77"/>
      <c r="H44" s="78"/>
      <c r="I44" s="77"/>
      <c r="J44" s="4"/>
      <c r="M44" s="4"/>
    </row>
    <row r="45" spans="1:13" x14ac:dyDescent="0.2">
      <c r="A45" s="57" t="s">
        <v>69</v>
      </c>
      <c r="B45" s="58"/>
      <c r="C45" s="58"/>
      <c r="D45" s="58"/>
      <c r="E45" s="59"/>
      <c r="F45" s="79"/>
      <c r="G45" s="61">
        <v>12300</v>
      </c>
      <c r="H45" s="61">
        <v>0</v>
      </c>
      <c r="I45" s="62">
        <f>G45+H45</f>
        <v>12300</v>
      </c>
      <c r="J45" s="4"/>
      <c r="K45" s="80"/>
      <c r="L45" s="80"/>
      <c r="M45" s="4"/>
    </row>
    <row r="46" spans="1:13" x14ac:dyDescent="0.2">
      <c r="A46" s="81" t="s">
        <v>70</v>
      </c>
      <c r="B46" s="82"/>
      <c r="C46" s="82"/>
      <c r="D46" s="82"/>
      <c r="E46" s="82"/>
      <c r="F46" s="82"/>
      <c r="G46" s="61">
        <v>1945</v>
      </c>
      <c r="H46" s="61">
        <v>0</v>
      </c>
      <c r="I46" s="62">
        <f>G46+H46</f>
        <v>1945</v>
      </c>
      <c r="J46" s="4"/>
      <c r="K46" s="80"/>
      <c r="L46" s="80"/>
      <c r="M46" s="4"/>
    </row>
    <row r="47" spans="1:13" x14ac:dyDescent="0.2">
      <c r="A47" s="57" t="s">
        <v>71</v>
      </c>
      <c r="B47" s="58"/>
      <c r="C47" s="58"/>
      <c r="D47" s="58"/>
      <c r="E47" s="59"/>
      <c r="F47" s="79"/>
      <c r="G47" s="61">
        <v>1000</v>
      </c>
      <c r="H47" s="61">
        <v>0</v>
      </c>
      <c r="I47" s="62">
        <f>G47+H47</f>
        <v>1000</v>
      </c>
      <c r="J47" s="4"/>
      <c r="K47" s="80"/>
      <c r="L47" s="80"/>
      <c r="M47" s="4"/>
    </row>
    <row r="48" spans="1:13" x14ac:dyDescent="0.2">
      <c r="A48" s="57" t="s">
        <v>72</v>
      </c>
      <c r="B48" s="58"/>
      <c r="C48" s="58"/>
      <c r="D48" s="58"/>
      <c r="E48" s="66"/>
      <c r="F48" s="83"/>
      <c r="G48" s="61">
        <v>500</v>
      </c>
      <c r="H48" s="61">
        <v>0</v>
      </c>
      <c r="I48" s="62">
        <v>500</v>
      </c>
      <c r="J48" s="4"/>
      <c r="K48" s="80"/>
      <c r="L48" s="4"/>
      <c r="M48" s="4"/>
    </row>
    <row r="49" spans="1:13" x14ac:dyDescent="0.2">
      <c r="A49" s="57" t="s">
        <v>73</v>
      </c>
      <c r="B49" s="58"/>
      <c r="C49" s="58"/>
      <c r="D49" s="58"/>
      <c r="E49" s="66"/>
      <c r="F49" s="83"/>
      <c r="G49" s="61">
        <v>3000</v>
      </c>
      <c r="H49" s="61">
        <v>0</v>
      </c>
      <c r="I49" s="62">
        <v>2370</v>
      </c>
      <c r="J49" s="4"/>
      <c r="K49" s="80"/>
      <c r="L49" s="80"/>
      <c r="M49" s="4"/>
    </row>
    <row r="50" spans="1:13" x14ac:dyDescent="0.2">
      <c r="A50" s="57" t="s">
        <v>74</v>
      </c>
      <c r="B50" s="58"/>
      <c r="C50" s="58"/>
      <c r="D50" s="58"/>
      <c r="E50" s="66"/>
      <c r="F50" s="83"/>
      <c r="G50" s="61">
        <v>360</v>
      </c>
      <c r="H50" s="61">
        <v>0</v>
      </c>
      <c r="I50" s="62">
        <v>800</v>
      </c>
      <c r="J50" s="4"/>
      <c r="K50" s="80"/>
      <c r="L50" s="80"/>
      <c r="M50" s="4"/>
    </row>
    <row r="51" spans="1:13" x14ac:dyDescent="0.2">
      <c r="A51" s="57" t="s">
        <v>75</v>
      </c>
      <c r="B51" s="58"/>
      <c r="C51" s="58"/>
      <c r="D51" s="58"/>
      <c r="E51" s="66"/>
      <c r="F51" s="83"/>
      <c r="G51" s="61">
        <v>600</v>
      </c>
      <c r="H51" s="61">
        <v>0</v>
      </c>
      <c r="I51" s="62">
        <v>100</v>
      </c>
      <c r="J51" s="4"/>
      <c r="K51" s="80"/>
      <c r="L51" s="80"/>
      <c r="M51" s="4"/>
    </row>
    <row r="52" spans="1:13" x14ac:dyDescent="0.2">
      <c r="A52" s="57" t="s">
        <v>76</v>
      </c>
      <c r="B52" s="58"/>
      <c r="C52" s="58"/>
      <c r="D52" s="58"/>
      <c r="E52" s="66"/>
      <c r="F52" s="83"/>
      <c r="G52" s="61">
        <v>1025</v>
      </c>
      <c r="H52" s="61">
        <v>0</v>
      </c>
      <c r="I52" s="62">
        <v>1080</v>
      </c>
      <c r="J52" s="4"/>
      <c r="K52" s="80"/>
      <c r="L52" s="80"/>
      <c r="M52" s="4"/>
    </row>
    <row r="53" spans="1:13" x14ac:dyDescent="0.2">
      <c r="A53" s="57" t="s">
        <v>77</v>
      </c>
      <c r="B53" s="58"/>
      <c r="C53" s="58"/>
      <c r="D53" s="58"/>
      <c r="E53" s="66"/>
      <c r="F53" s="83"/>
      <c r="G53" s="61">
        <v>2215</v>
      </c>
      <c r="H53" s="61"/>
      <c r="I53" s="62"/>
      <c r="J53" s="4"/>
      <c r="K53" s="80"/>
      <c r="L53" s="80"/>
      <c r="M53" s="4"/>
    </row>
    <row r="54" spans="1:13" x14ac:dyDescent="0.2">
      <c r="A54" s="84" t="s">
        <v>78</v>
      </c>
      <c r="B54" s="85"/>
      <c r="C54" s="85"/>
      <c r="D54" s="85"/>
      <c r="E54" s="86"/>
      <c r="F54" s="86"/>
      <c r="G54" s="62">
        <f>SUM(G45:G53)</f>
        <v>22945</v>
      </c>
      <c r="H54" s="73">
        <f>SUM(H45:H52)</f>
        <v>0</v>
      </c>
      <c r="I54" s="62">
        <f>SUM(I45:I52)</f>
        <v>20095</v>
      </c>
      <c r="J54" s="4"/>
      <c r="K54" s="80"/>
      <c r="L54" s="80"/>
      <c r="M54" s="4"/>
    </row>
    <row r="55" spans="1:13" x14ac:dyDescent="0.2">
      <c r="A55" s="87" t="s">
        <v>79</v>
      </c>
      <c r="B55" s="88"/>
      <c r="C55" s="88"/>
      <c r="D55" s="89"/>
      <c r="E55" s="90"/>
      <c r="F55" s="90"/>
      <c r="G55" s="91"/>
      <c r="H55" s="90"/>
      <c r="I55" s="91"/>
      <c r="J55" s="4"/>
      <c r="K55" s="80"/>
      <c r="L55" s="80"/>
      <c r="M55" s="4"/>
    </row>
    <row r="56" spans="1:13" x14ac:dyDescent="0.2">
      <c r="A56" s="92" t="s">
        <v>80</v>
      </c>
      <c r="B56" s="92"/>
      <c r="C56" s="92"/>
      <c r="D56" s="92"/>
      <c r="E56" s="92"/>
      <c r="F56" s="92"/>
      <c r="G56" s="92"/>
      <c r="H56" s="92"/>
      <c r="I56" s="92"/>
      <c r="J56" s="4"/>
      <c r="K56" s="80"/>
      <c r="L56" s="4"/>
      <c r="M56" s="4"/>
    </row>
    <row r="57" spans="1:13" x14ac:dyDescent="0.2">
      <c r="A57" s="92" t="s">
        <v>81</v>
      </c>
      <c r="B57" s="92"/>
      <c r="C57" s="92"/>
      <c r="D57" s="92"/>
      <c r="E57" s="92"/>
      <c r="F57" s="92"/>
      <c r="G57" s="92"/>
      <c r="H57" s="92"/>
      <c r="I57" s="92"/>
      <c r="J57" s="4"/>
      <c r="K57" s="80"/>
      <c r="L57" s="80"/>
      <c r="M57" s="4"/>
    </row>
    <row r="58" spans="1:13" x14ac:dyDescent="0.2">
      <c r="A58" s="93"/>
      <c r="J58" s="4"/>
      <c r="K58" s="80"/>
      <c r="L58" s="80"/>
      <c r="M58" s="4"/>
    </row>
    <row r="59" spans="1:13" x14ac:dyDescent="0.2">
      <c r="A59" s="94" t="s">
        <v>82</v>
      </c>
      <c r="J59" s="4"/>
      <c r="K59" s="80"/>
      <c r="L59" s="80"/>
      <c r="M59" s="4"/>
    </row>
    <row r="60" spans="1:13" x14ac:dyDescent="0.2">
      <c r="A60" s="94" t="s">
        <v>83</v>
      </c>
      <c r="J60" s="4"/>
      <c r="K60" s="80"/>
      <c r="L60" s="80"/>
      <c r="M60" s="4"/>
    </row>
    <row r="61" spans="1:13" x14ac:dyDescent="0.2">
      <c r="A61" s="94" t="s">
        <v>84</v>
      </c>
      <c r="J61" s="4"/>
      <c r="M61" s="4"/>
    </row>
    <row r="62" spans="1:13" x14ac:dyDescent="0.2">
      <c r="J62" s="4"/>
      <c r="M62" s="4"/>
    </row>
    <row r="63" spans="1:13" x14ac:dyDescent="0.2">
      <c r="J63" s="4"/>
      <c r="M63" s="4"/>
    </row>
  </sheetData>
  <mergeCells count="24">
    <mergeCell ref="A51:D51"/>
    <mergeCell ref="A52:D52"/>
    <mergeCell ref="A53:D53"/>
    <mergeCell ref="A55:C55"/>
    <mergeCell ref="A56:I56"/>
    <mergeCell ref="A57:I57"/>
    <mergeCell ref="A45:D45"/>
    <mergeCell ref="A46:F46"/>
    <mergeCell ref="A47:D47"/>
    <mergeCell ref="A48:D48"/>
    <mergeCell ref="A49:D49"/>
    <mergeCell ref="A50:D50"/>
    <mergeCell ref="A37:D37"/>
    <mergeCell ref="A38:D38"/>
    <mergeCell ref="A39:D39"/>
    <mergeCell ref="A40:D40"/>
    <mergeCell ref="A41:D41"/>
    <mergeCell ref="A42:D42"/>
    <mergeCell ref="A1:I1"/>
    <mergeCell ref="A2:I2"/>
    <mergeCell ref="A3:I3"/>
    <mergeCell ref="A32:I32"/>
    <mergeCell ref="A34:D34"/>
    <mergeCell ref="A36:D36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950A7-7854-C145-A9DD-1085A7681D48}">
  <sheetPr>
    <pageSetUpPr fitToPage="1"/>
  </sheetPr>
  <dimension ref="A1:M63"/>
  <sheetViews>
    <sheetView topLeftCell="A6" workbookViewId="0">
      <selection sqref="A1:O66"/>
    </sheetView>
  </sheetViews>
  <sheetFormatPr baseColWidth="10" defaultColWidth="8.83203125" defaultRowHeight="15" x14ac:dyDescent="0.2"/>
  <cols>
    <col min="4" max="4" width="38.5" customWidth="1"/>
    <col min="5" max="5" width="14.5" customWidth="1"/>
    <col min="10" max="10" width="15.1640625" customWidth="1"/>
  </cols>
  <sheetData>
    <row r="1" spans="1:13" ht="16" x14ac:dyDescent="0.2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M1" s="4"/>
    </row>
    <row r="2" spans="1:13" ht="16" x14ac:dyDescent="0.2">
      <c r="A2" s="5" t="s">
        <v>85</v>
      </c>
      <c r="B2" s="6"/>
      <c r="C2" s="6"/>
      <c r="D2" s="6"/>
      <c r="E2" s="6"/>
      <c r="F2" s="6"/>
      <c r="G2" s="6"/>
      <c r="H2" s="6"/>
      <c r="I2" s="7"/>
      <c r="J2" s="4"/>
      <c r="M2" s="4"/>
    </row>
    <row r="3" spans="1:13" x14ac:dyDescent="0.2">
      <c r="A3" s="8" t="s">
        <v>2</v>
      </c>
      <c r="B3" s="9"/>
      <c r="C3" s="9"/>
      <c r="D3" s="9"/>
      <c r="E3" s="9"/>
      <c r="F3" s="9"/>
      <c r="G3" s="9"/>
      <c r="H3" s="9"/>
      <c r="I3" s="10"/>
      <c r="J3" s="4"/>
      <c r="M3" s="4"/>
    </row>
    <row r="4" spans="1:13" ht="16" x14ac:dyDescent="0.2">
      <c r="A4" s="11" t="s">
        <v>3</v>
      </c>
      <c r="B4" s="12"/>
      <c r="C4" s="13"/>
      <c r="D4" s="14" t="s">
        <v>4</v>
      </c>
      <c r="E4" s="15"/>
      <c r="F4" s="15"/>
      <c r="G4" s="15"/>
      <c r="H4" s="15"/>
      <c r="I4" s="16"/>
      <c r="J4" s="4"/>
      <c r="M4" s="4"/>
    </row>
    <row r="5" spans="1:13" ht="16" x14ac:dyDescent="0.2">
      <c r="A5" s="11" t="s">
        <v>5</v>
      </c>
      <c r="B5" s="12"/>
      <c r="C5" s="13"/>
      <c r="D5" s="17" t="s">
        <v>6</v>
      </c>
      <c r="E5" s="15"/>
      <c r="F5" s="15"/>
      <c r="G5" s="15"/>
      <c r="H5" s="15"/>
      <c r="I5" s="16"/>
      <c r="J5" s="4"/>
      <c r="M5" s="4"/>
    </row>
    <row r="6" spans="1:13" ht="16" x14ac:dyDescent="0.2">
      <c r="A6" s="18" t="s">
        <v>7</v>
      </c>
      <c r="B6" s="13"/>
      <c r="C6" s="13"/>
      <c r="E6" s="15"/>
      <c r="F6" s="15"/>
      <c r="G6" s="15"/>
      <c r="H6" s="15"/>
      <c r="I6" s="16"/>
      <c r="J6" s="4"/>
      <c r="M6" s="4"/>
    </row>
    <row r="7" spans="1:13" ht="16" x14ac:dyDescent="0.2">
      <c r="A7" s="18" t="s">
        <v>8</v>
      </c>
      <c r="B7" s="13"/>
      <c r="C7" s="13"/>
      <c r="D7" s="19" t="s">
        <v>9</v>
      </c>
      <c r="E7" s="15"/>
      <c r="F7" s="15"/>
      <c r="G7" s="15"/>
      <c r="H7" s="15"/>
      <c r="I7" s="16"/>
      <c r="J7" s="4"/>
      <c r="M7" s="4"/>
    </row>
    <row r="8" spans="1:13" ht="16" x14ac:dyDescent="0.2">
      <c r="A8" s="18"/>
      <c r="B8" s="13"/>
      <c r="C8" s="13"/>
      <c r="D8" s="19" t="s">
        <v>10</v>
      </c>
      <c r="E8" s="15"/>
      <c r="F8" s="15"/>
      <c r="G8" s="15"/>
      <c r="H8" s="15"/>
      <c r="I8" s="16"/>
      <c r="J8" s="4"/>
      <c r="M8" s="4"/>
    </row>
    <row r="9" spans="1:13" ht="16" x14ac:dyDescent="0.2">
      <c r="A9" s="18" t="s">
        <v>11</v>
      </c>
      <c r="B9" s="13"/>
      <c r="C9" s="13"/>
      <c r="D9" s="20">
        <v>2024</v>
      </c>
      <c r="E9" s="15"/>
      <c r="F9" s="15"/>
      <c r="G9" s="15"/>
      <c r="H9" s="15"/>
      <c r="I9" s="16"/>
      <c r="J9" s="4"/>
      <c r="M9" s="4"/>
    </row>
    <row r="10" spans="1:13" ht="16" x14ac:dyDescent="0.2">
      <c r="A10" s="18" t="s">
        <v>12</v>
      </c>
      <c r="B10" s="13"/>
      <c r="C10" s="13"/>
      <c r="D10" s="17" t="s">
        <v>13</v>
      </c>
      <c r="E10" s="15"/>
      <c r="F10" s="15"/>
      <c r="G10" s="15"/>
      <c r="H10" s="15"/>
      <c r="I10" s="16"/>
      <c r="J10" s="4"/>
      <c r="M10" s="4"/>
    </row>
    <row r="11" spans="1:13" ht="16" x14ac:dyDescent="0.2">
      <c r="A11" s="18" t="s">
        <v>14</v>
      </c>
      <c r="B11" s="13"/>
      <c r="C11" s="13"/>
      <c r="D11" s="14" t="s">
        <v>15</v>
      </c>
      <c r="E11" s="15"/>
      <c r="F11" s="15"/>
      <c r="G11" s="15"/>
      <c r="H11" s="15"/>
      <c r="I11" s="16"/>
      <c r="J11" s="4"/>
      <c r="M11" s="4"/>
    </row>
    <row r="12" spans="1:13" ht="16" x14ac:dyDescent="0.2">
      <c r="A12" s="18" t="s">
        <v>16</v>
      </c>
      <c r="B12" s="13"/>
      <c r="C12" s="13"/>
      <c r="D12" s="17" t="s">
        <v>17</v>
      </c>
      <c r="E12" s="15"/>
      <c r="F12" s="15"/>
      <c r="G12" s="15"/>
      <c r="H12" s="15"/>
      <c r="I12" s="16"/>
      <c r="J12" s="4"/>
      <c r="M12" s="4"/>
    </row>
    <row r="13" spans="1:13" ht="16" x14ac:dyDescent="0.2">
      <c r="A13" s="18" t="s">
        <v>18</v>
      </c>
      <c r="B13" s="13"/>
      <c r="C13" s="13"/>
      <c r="D13" s="21">
        <v>176500</v>
      </c>
      <c r="E13" s="20" t="s">
        <v>19</v>
      </c>
      <c r="F13" s="15"/>
      <c r="G13" s="15"/>
      <c r="H13" s="15"/>
      <c r="I13" s="16"/>
      <c r="J13" s="4"/>
      <c r="M13" s="4"/>
    </row>
    <row r="14" spans="1:13" ht="51" x14ac:dyDescent="0.2">
      <c r="A14" s="22" t="s">
        <v>20</v>
      </c>
      <c r="B14" s="23" t="s">
        <v>21</v>
      </c>
      <c r="C14" s="23" t="s">
        <v>22</v>
      </c>
      <c r="D14" s="24" t="s">
        <v>23</v>
      </c>
      <c r="E14" s="24" t="s">
        <v>24</v>
      </c>
      <c r="F14" s="25" t="s">
        <v>25</v>
      </c>
      <c r="G14" s="26" t="s">
        <v>26</v>
      </c>
      <c r="H14" s="25" t="s">
        <v>27</v>
      </c>
      <c r="I14" s="27" t="s">
        <v>28</v>
      </c>
      <c r="J14" s="4"/>
      <c r="M14" s="4"/>
    </row>
    <row r="15" spans="1:13" ht="24" x14ac:dyDescent="0.2">
      <c r="A15" s="28">
        <v>45356</v>
      </c>
      <c r="B15" s="29" t="s">
        <v>29</v>
      </c>
      <c r="C15" s="29" t="s">
        <v>30</v>
      </c>
      <c r="D15" s="30" t="s">
        <v>86</v>
      </c>
      <c r="E15" s="30" t="s">
        <v>32</v>
      </c>
      <c r="F15" s="30">
        <v>1</v>
      </c>
      <c r="G15" s="31">
        <v>2375.44</v>
      </c>
      <c r="H15" s="31"/>
      <c r="I15" s="32">
        <f>G15+H15</f>
        <v>2375.44</v>
      </c>
      <c r="J15" s="33"/>
      <c r="M15" s="4"/>
    </row>
    <row r="16" spans="1:13" ht="24" x14ac:dyDescent="0.2">
      <c r="A16" s="28">
        <v>45356</v>
      </c>
      <c r="B16" s="29" t="s">
        <v>29</v>
      </c>
      <c r="C16" s="29" t="s">
        <v>30</v>
      </c>
      <c r="D16" s="30" t="s">
        <v>87</v>
      </c>
      <c r="E16" s="30" t="s">
        <v>32</v>
      </c>
      <c r="F16" s="34">
        <v>1</v>
      </c>
      <c r="G16" s="31">
        <v>1476.33</v>
      </c>
      <c r="H16" s="32"/>
      <c r="I16" s="32">
        <f t="shared" ref="I16:I29" si="0">G16+H16</f>
        <v>1476.33</v>
      </c>
      <c r="J16" s="33"/>
      <c r="M16" s="4"/>
    </row>
    <row r="17" spans="1:13" ht="24" x14ac:dyDescent="0.2">
      <c r="A17" s="28">
        <v>45356</v>
      </c>
      <c r="B17" s="29" t="s">
        <v>29</v>
      </c>
      <c r="C17" s="29" t="s">
        <v>30</v>
      </c>
      <c r="D17" s="30" t="s">
        <v>88</v>
      </c>
      <c r="E17" s="30" t="s">
        <v>32</v>
      </c>
      <c r="F17" s="34">
        <v>1</v>
      </c>
      <c r="G17" s="31">
        <v>2597.86</v>
      </c>
      <c r="H17" s="32"/>
      <c r="I17" s="32">
        <f t="shared" si="0"/>
        <v>2597.86</v>
      </c>
      <c r="J17" s="33"/>
      <c r="M17" s="4"/>
    </row>
    <row r="18" spans="1:13" ht="24" x14ac:dyDescent="0.2">
      <c r="A18" s="28">
        <v>45356</v>
      </c>
      <c r="B18" s="29" t="s">
        <v>29</v>
      </c>
      <c r="C18" s="29" t="s">
        <v>30</v>
      </c>
      <c r="D18" s="30" t="s">
        <v>89</v>
      </c>
      <c r="E18" s="30" t="s">
        <v>32</v>
      </c>
      <c r="F18" s="34">
        <v>1</v>
      </c>
      <c r="G18" s="31">
        <v>1476.33</v>
      </c>
      <c r="H18" s="32"/>
      <c r="I18" s="32">
        <f t="shared" si="0"/>
        <v>1476.33</v>
      </c>
      <c r="J18" s="33"/>
      <c r="M18" s="4"/>
    </row>
    <row r="19" spans="1:13" x14ac:dyDescent="0.2">
      <c r="A19" s="28">
        <v>45356</v>
      </c>
      <c r="B19" s="35">
        <v>45323</v>
      </c>
      <c r="C19" s="29" t="s">
        <v>36</v>
      </c>
      <c r="D19" s="30" t="s">
        <v>37</v>
      </c>
      <c r="E19" s="30" t="s">
        <v>38</v>
      </c>
      <c r="F19" s="30">
        <v>8</v>
      </c>
      <c r="G19" s="31">
        <v>1025</v>
      </c>
      <c r="H19" s="31"/>
      <c r="I19" s="32">
        <f t="shared" si="0"/>
        <v>1025</v>
      </c>
      <c r="J19" s="33">
        <v>45329</v>
      </c>
      <c r="M19" s="4"/>
    </row>
    <row r="20" spans="1:13" x14ac:dyDescent="0.2">
      <c r="A20" s="28">
        <v>45341</v>
      </c>
      <c r="B20" s="35">
        <v>45323</v>
      </c>
      <c r="C20" s="35" t="s">
        <v>39</v>
      </c>
      <c r="D20" s="30" t="s">
        <v>40</v>
      </c>
      <c r="E20" s="30" t="s">
        <v>32</v>
      </c>
      <c r="F20" s="30">
        <v>9</v>
      </c>
      <c r="G20" s="31">
        <v>2215</v>
      </c>
      <c r="H20" s="31">
        <v>34128.589999999997</v>
      </c>
      <c r="I20" s="32">
        <f t="shared" si="0"/>
        <v>36343.589999999997</v>
      </c>
      <c r="J20" s="33">
        <v>45324</v>
      </c>
      <c r="M20" s="4"/>
    </row>
    <row r="21" spans="1:13" x14ac:dyDescent="0.2">
      <c r="A21" s="28">
        <v>45341</v>
      </c>
      <c r="B21" s="36" t="s">
        <v>90</v>
      </c>
      <c r="C21" s="35" t="s">
        <v>42</v>
      </c>
      <c r="D21" s="30" t="s">
        <v>91</v>
      </c>
      <c r="E21" s="30" t="s">
        <v>44</v>
      </c>
      <c r="F21" s="30">
        <v>3</v>
      </c>
      <c r="G21" s="31">
        <v>408.55</v>
      </c>
      <c r="H21" s="31"/>
      <c r="I21" s="32">
        <f t="shared" si="0"/>
        <v>408.55</v>
      </c>
      <c r="J21" s="33">
        <v>45344</v>
      </c>
      <c r="M21" s="4"/>
    </row>
    <row r="22" spans="1:13" x14ac:dyDescent="0.2">
      <c r="A22" s="28">
        <v>45344</v>
      </c>
      <c r="B22" s="36" t="s">
        <v>92</v>
      </c>
      <c r="C22" s="35" t="s">
        <v>42</v>
      </c>
      <c r="D22" s="30" t="s">
        <v>93</v>
      </c>
      <c r="E22" s="30" t="s">
        <v>44</v>
      </c>
      <c r="F22" s="30">
        <v>3</v>
      </c>
      <c r="G22" s="31">
        <v>606.62</v>
      </c>
      <c r="H22" s="31"/>
      <c r="I22" s="32">
        <f t="shared" si="0"/>
        <v>606.62</v>
      </c>
      <c r="J22" s="33">
        <v>45359</v>
      </c>
      <c r="M22" s="4"/>
    </row>
    <row r="23" spans="1:13" x14ac:dyDescent="0.2">
      <c r="A23" s="37">
        <v>45334</v>
      </c>
      <c r="B23" s="38" t="s">
        <v>94</v>
      </c>
      <c r="C23" s="39" t="s">
        <v>42</v>
      </c>
      <c r="D23" s="40" t="s">
        <v>50</v>
      </c>
      <c r="E23" s="40" t="s">
        <v>51</v>
      </c>
      <c r="F23" s="40">
        <v>6</v>
      </c>
      <c r="G23" s="41">
        <v>35</v>
      </c>
      <c r="H23" s="41"/>
      <c r="I23" s="32">
        <f t="shared" si="0"/>
        <v>35</v>
      </c>
      <c r="J23" s="33">
        <v>45329</v>
      </c>
      <c r="M23" s="4"/>
    </row>
    <row r="24" spans="1:13" x14ac:dyDescent="0.2">
      <c r="A24" s="37">
        <v>45341</v>
      </c>
      <c r="B24" s="38" t="s">
        <v>95</v>
      </c>
      <c r="C24" s="39" t="s">
        <v>46</v>
      </c>
      <c r="D24" s="40" t="s">
        <v>53</v>
      </c>
      <c r="E24" s="40" t="s">
        <v>48</v>
      </c>
      <c r="F24" s="40">
        <v>5</v>
      </c>
      <c r="G24" s="41">
        <v>3000</v>
      </c>
      <c r="H24" s="41"/>
      <c r="I24" s="32">
        <f t="shared" si="0"/>
        <v>3000</v>
      </c>
      <c r="J24" s="33">
        <v>45344</v>
      </c>
      <c r="M24" s="4"/>
    </row>
    <row r="25" spans="1:13" x14ac:dyDescent="0.2">
      <c r="A25" s="37">
        <v>45342</v>
      </c>
      <c r="B25" s="38" t="s">
        <v>96</v>
      </c>
      <c r="C25" s="39" t="s">
        <v>42</v>
      </c>
      <c r="D25" s="40" t="s">
        <v>66</v>
      </c>
      <c r="E25" s="40" t="s">
        <v>51</v>
      </c>
      <c r="F25" s="40">
        <v>6</v>
      </c>
      <c r="G25" s="41">
        <v>73.599999999999994</v>
      </c>
      <c r="H25" s="41"/>
      <c r="I25" s="32">
        <f t="shared" si="0"/>
        <v>73.599999999999994</v>
      </c>
      <c r="J25" s="33">
        <v>45329</v>
      </c>
      <c r="M25" s="4"/>
    </row>
    <row r="26" spans="1:13" x14ac:dyDescent="0.2">
      <c r="A26" s="37">
        <v>45341</v>
      </c>
      <c r="B26" s="38" t="s">
        <v>97</v>
      </c>
      <c r="C26" s="39" t="s">
        <v>42</v>
      </c>
      <c r="D26" s="40" t="s">
        <v>66</v>
      </c>
      <c r="E26" s="40" t="s">
        <v>51</v>
      </c>
      <c r="F26" s="40">
        <v>6</v>
      </c>
      <c r="G26" s="41">
        <v>129.6</v>
      </c>
      <c r="H26" s="41"/>
      <c r="I26" s="32">
        <f t="shared" si="0"/>
        <v>129.6</v>
      </c>
      <c r="J26" s="33">
        <v>45329</v>
      </c>
      <c r="M26" s="4"/>
    </row>
    <row r="27" spans="1:13" x14ac:dyDescent="0.2">
      <c r="A27" s="37">
        <v>45351</v>
      </c>
      <c r="B27" s="38" t="s">
        <v>98</v>
      </c>
      <c r="C27" s="39" t="s">
        <v>57</v>
      </c>
      <c r="D27" s="40" t="s">
        <v>61</v>
      </c>
      <c r="E27" s="40" t="s">
        <v>59</v>
      </c>
      <c r="F27" s="40">
        <v>4</v>
      </c>
      <c r="G27" s="41">
        <v>500</v>
      </c>
      <c r="H27" s="41"/>
      <c r="I27" s="32">
        <f t="shared" si="0"/>
        <v>500</v>
      </c>
      <c r="J27" s="33">
        <v>45351</v>
      </c>
      <c r="M27" s="4"/>
    </row>
    <row r="28" spans="1:13" x14ac:dyDescent="0.2">
      <c r="A28" s="37">
        <v>45330</v>
      </c>
      <c r="B28" s="38" t="s">
        <v>99</v>
      </c>
      <c r="C28" s="39" t="s">
        <v>57</v>
      </c>
      <c r="D28" s="40" t="s">
        <v>63</v>
      </c>
      <c r="E28" s="40" t="s">
        <v>64</v>
      </c>
      <c r="F28" s="40">
        <v>2</v>
      </c>
      <c r="G28" s="41">
        <v>1870.73</v>
      </c>
      <c r="H28" s="41"/>
      <c r="I28" s="32">
        <f t="shared" si="0"/>
        <v>1870.73</v>
      </c>
      <c r="J28" s="33">
        <v>45336</v>
      </c>
      <c r="M28" s="4"/>
    </row>
    <row r="29" spans="1:13" x14ac:dyDescent="0.2">
      <c r="A29" s="37">
        <v>45334</v>
      </c>
      <c r="B29" s="38" t="s">
        <v>100</v>
      </c>
      <c r="C29" s="39" t="s">
        <v>42</v>
      </c>
      <c r="D29" s="40" t="s">
        <v>66</v>
      </c>
      <c r="E29" s="40" t="s">
        <v>51</v>
      </c>
      <c r="F29" s="40">
        <v>6</v>
      </c>
      <c r="G29" s="41">
        <v>75.599999999999994</v>
      </c>
      <c r="H29" s="41"/>
      <c r="I29" s="32">
        <f t="shared" si="0"/>
        <v>75.599999999999994</v>
      </c>
      <c r="J29" s="33">
        <v>45329</v>
      </c>
      <c r="M29" s="4"/>
    </row>
    <row r="30" spans="1:13" x14ac:dyDescent="0.2">
      <c r="A30" s="42"/>
      <c r="B30" s="43"/>
      <c r="C30" s="44"/>
      <c r="D30" s="44"/>
      <c r="E30" s="44"/>
      <c r="F30" s="45"/>
      <c r="G30" s="45">
        <f>SUM(G15:G29)</f>
        <v>17865.66</v>
      </c>
      <c r="H30" s="45">
        <f>SUM(H15:H29)</f>
        <v>34128.589999999997</v>
      </c>
      <c r="I30" s="45">
        <f>SUM(I15:I29)</f>
        <v>51994.25</v>
      </c>
      <c r="J30" s="46"/>
    </row>
    <row r="31" spans="1:13" x14ac:dyDescent="0.2">
      <c r="A31" s="47"/>
      <c r="B31" s="48"/>
      <c r="C31" s="49"/>
      <c r="D31" s="49"/>
      <c r="E31" s="49"/>
      <c r="F31" s="50"/>
      <c r="G31" s="50"/>
      <c r="H31" s="50"/>
      <c r="I31" s="50"/>
      <c r="J31" s="46"/>
    </row>
    <row r="32" spans="1:13" x14ac:dyDescent="0.2">
      <c r="A32" s="51" t="s">
        <v>67</v>
      </c>
      <c r="B32" s="52"/>
      <c r="C32" s="52"/>
      <c r="D32" s="52"/>
      <c r="E32" s="52"/>
      <c r="F32" s="52"/>
      <c r="G32" s="52"/>
      <c r="H32" s="52"/>
      <c r="I32" s="53"/>
      <c r="J32" s="4"/>
    </row>
    <row r="33" spans="1:13" x14ac:dyDescent="0.2">
      <c r="A33" s="54"/>
      <c r="B33" s="55"/>
      <c r="C33" s="55"/>
      <c r="D33" s="55"/>
      <c r="E33" s="55"/>
      <c r="F33" s="55"/>
      <c r="G33" s="56" t="s">
        <v>68</v>
      </c>
      <c r="H33" s="56" t="s">
        <v>27</v>
      </c>
      <c r="I33" s="56" t="s">
        <v>28</v>
      </c>
      <c r="J33" s="4"/>
      <c r="M33" s="95"/>
    </row>
    <row r="34" spans="1:13" x14ac:dyDescent="0.2">
      <c r="A34" s="57" t="s">
        <v>69</v>
      </c>
      <c r="B34" s="58"/>
      <c r="C34" s="58"/>
      <c r="D34" s="58"/>
      <c r="E34" s="59"/>
      <c r="F34" s="60">
        <v>1</v>
      </c>
      <c r="G34" s="61">
        <f t="shared" ref="G34:G42" ca="1" si="1">SUMIF($F$15:$G$29,F34,$G$15:$G$29)</f>
        <v>7925.96</v>
      </c>
      <c r="H34" s="61">
        <f t="shared" ref="H34:H42" ca="1" si="2">SUMIF($F$15:$H$29,F34,$H$15:$H$29)</f>
        <v>0</v>
      </c>
      <c r="I34" s="62">
        <f ca="1">G34+H34</f>
        <v>7925.96</v>
      </c>
      <c r="J34" s="96">
        <f ca="1">G34-G45</f>
        <v>-4374.04</v>
      </c>
    </row>
    <row r="35" spans="1:13" x14ac:dyDescent="0.2">
      <c r="A35" s="63" t="s">
        <v>70</v>
      </c>
      <c r="B35" s="64"/>
      <c r="C35" s="64"/>
      <c r="D35" s="64"/>
      <c r="E35" s="64"/>
      <c r="F35" s="65">
        <v>2</v>
      </c>
      <c r="G35" s="61">
        <f t="shared" ca="1" si="1"/>
        <v>1870.73</v>
      </c>
      <c r="H35" s="61">
        <f t="shared" ca="1" si="2"/>
        <v>0</v>
      </c>
      <c r="I35" s="62">
        <f t="shared" ref="I35:I40" ca="1" si="3">SUM(G35:H35)</f>
        <v>1870.73</v>
      </c>
      <c r="J35" s="96">
        <f t="shared" ref="J35:J43" ca="1" si="4">G35-G46</f>
        <v>-74.269999999999982</v>
      </c>
    </row>
    <row r="36" spans="1:13" x14ac:dyDescent="0.2">
      <c r="A36" s="57" t="s">
        <v>71</v>
      </c>
      <c r="B36" s="58"/>
      <c r="C36" s="58"/>
      <c r="D36" s="58"/>
      <c r="E36" s="59"/>
      <c r="F36" s="60">
        <v>3</v>
      </c>
      <c r="G36" s="61">
        <f t="shared" ca="1" si="1"/>
        <v>1015.1700000000001</v>
      </c>
      <c r="H36" s="61">
        <f t="shared" ca="1" si="2"/>
        <v>0</v>
      </c>
      <c r="I36" s="62">
        <f t="shared" ca="1" si="3"/>
        <v>1015.1700000000001</v>
      </c>
      <c r="J36" s="96">
        <f t="shared" ca="1" si="4"/>
        <v>15.170000000000073</v>
      </c>
    </row>
    <row r="37" spans="1:13" x14ac:dyDescent="0.2">
      <c r="A37" s="57" t="s">
        <v>72</v>
      </c>
      <c r="B37" s="58"/>
      <c r="C37" s="58"/>
      <c r="D37" s="58"/>
      <c r="E37" s="66"/>
      <c r="F37" s="67">
        <v>4</v>
      </c>
      <c r="G37" s="61">
        <f t="shared" ca="1" si="1"/>
        <v>500</v>
      </c>
      <c r="H37" s="61">
        <f t="shared" ca="1" si="2"/>
        <v>0</v>
      </c>
      <c r="I37" s="62">
        <f t="shared" ca="1" si="3"/>
        <v>500</v>
      </c>
      <c r="J37" s="96">
        <f t="shared" ca="1" si="4"/>
        <v>0</v>
      </c>
    </row>
    <row r="38" spans="1:13" x14ac:dyDescent="0.2">
      <c r="A38" s="57" t="s">
        <v>73</v>
      </c>
      <c r="B38" s="58"/>
      <c r="C38" s="58"/>
      <c r="D38" s="58"/>
      <c r="E38" s="66"/>
      <c r="F38" s="67">
        <v>5</v>
      </c>
      <c r="G38" s="61">
        <f t="shared" ca="1" si="1"/>
        <v>3000</v>
      </c>
      <c r="H38" s="61">
        <f t="shared" ca="1" si="2"/>
        <v>0</v>
      </c>
      <c r="I38" s="62">
        <f t="shared" ca="1" si="3"/>
        <v>3000</v>
      </c>
      <c r="J38" s="96">
        <f t="shared" ca="1" si="4"/>
        <v>0</v>
      </c>
    </row>
    <row r="39" spans="1:13" x14ac:dyDescent="0.2">
      <c r="A39" s="57" t="s">
        <v>74</v>
      </c>
      <c r="B39" s="58"/>
      <c r="C39" s="58"/>
      <c r="D39" s="58"/>
      <c r="E39" s="66"/>
      <c r="F39" s="67">
        <v>6</v>
      </c>
      <c r="G39" s="61">
        <f t="shared" ca="1" si="1"/>
        <v>313.79999999999995</v>
      </c>
      <c r="H39" s="61">
        <f t="shared" ca="1" si="2"/>
        <v>0</v>
      </c>
      <c r="I39" s="62">
        <f ca="1">SUM(G39:H39)</f>
        <v>313.79999999999995</v>
      </c>
      <c r="J39" s="96">
        <f t="shared" ca="1" si="4"/>
        <v>-46.200000000000045</v>
      </c>
    </row>
    <row r="40" spans="1:13" x14ac:dyDescent="0.2">
      <c r="A40" s="57" t="s">
        <v>75</v>
      </c>
      <c r="B40" s="58"/>
      <c r="C40" s="58"/>
      <c r="D40" s="58"/>
      <c r="E40" s="68"/>
      <c r="F40" s="69">
        <v>7</v>
      </c>
      <c r="G40" s="61">
        <f t="shared" ca="1" si="1"/>
        <v>0</v>
      </c>
      <c r="H40" s="61">
        <f t="shared" ca="1" si="2"/>
        <v>0</v>
      </c>
      <c r="I40" s="62">
        <f t="shared" ca="1" si="3"/>
        <v>0</v>
      </c>
      <c r="J40" s="96">
        <f t="shared" ca="1" si="4"/>
        <v>-600</v>
      </c>
    </row>
    <row r="41" spans="1:13" x14ac:dyDescent="0.2">
      <c r="A41" s="57" t="s">
        <v>76</v>
      </c>
      <c r="B41" s="58"/>
      <c r="C41" s="58"/>
      <c r="D41" s="58"/>
      <c r="E41" s="68"/>
      <c r="F41" s="69">
        <v>8</v>
      </c>
      <c r="G41" s="61">
        <f t="shared" ca="1" si="1"/>
        <v>1025</v>
      </c>
      <c r="H41" s="61">
        <f t="shared" ca="1" si="2"/>
        <v>0</v>
      </c>
      <c r="I41" s="62">
        <v>1025</v>
      </c>
      <c r="J41" s="96">
        <f t="shared" ca="1" si="4"/>
        <v>0</v>
      </c>
      <c r="M41" s="4"/>
    </row>
    <row r="42" spans="1:13" x14ac:dyDescent="0.2">
      <c r="A42" s="57" t="s">
        <v>77</v>
      </c>
      <c r="B42" s="58"/>
      <c r="C42" s="58"/>
      <c r="D42" s="58"/>
      <c r="E42" s="68"/>
      <c r="F42" s="69">
        <v>9</v>
      </c>
      <c r="G42" s="61">
        <f t="shared" ca="1" si="1"/>
        <v>2215</v>
      </c>
      <c r="H42" s="61">
        <f t="shared" ca="1" si="2"/>
        <v>34128.589999999997</v>
      </c>
      <c r="I42" s="62">
        <f ca="1">SUM(G42:H42)</f>
        <v>36343.589999999997</v>
      </c>
      <c r="J42" s="96">
        <f t="shared" ca="1" si="4"/>
        <v>0</v>
      </c>
      <c r="M42" s="4"/>
    </row>
    <row r="43" spans="1:13" x14ac:dyDescent="0.2">
      <c r="A43" s="70" t="s">
        <v>78</v>
      </c>
      <c r="B43" s="71"/>
      <c r="C43" s="71"/>
      <c r="D43" s="71"/>
      <c r="E43" s="72"/>
      <c r="F43" s="72"/>
      <c r="G43" s="62">
        <f ca="1">SUM(G34:G42)</f>
        <v>17865.66</v>
      </c>
      <c r="H43" s="73">
        <f ca="1">SUM(H34:H42)</f>
        <v>34128.589999999997</v>
      </c>
      <c r="I43" s="62">
        <f ca="1">SUM(I34:I42)</f>
        <v>51994.25</v>
      </c>
      <c r="J43" s="96">
        <f t="shared" ca="1" si="4"/>
        <v>-5079.34</v>
      </c>
      <c r="M43" s="4"/>
    </row>
    <row r="44" spans="1:13" x14ac:dyDescent="0.2">
      <c r="A44" s="74"/>
      <c r="B44" s="75"/>
      <c r="C44" s="75"/>
      <c r="D44" s="75"/>
      <c r="E44" s="76"/>
      <c r="F44" s="76"/>
      <c r="G44" s="77"/>
      <c r="H44" s="78"/>
      <c r="I44" s="77"/>
      <c r="J44" s="4"/>
      <c r="M44" s="4"/>
    </row>
    <row r="45" spans="1:13" x14ac:dyDescent="0.2">
      <c r="A45" s="57" t="s">
        <v>69</v>
      </c>
      <c r="B45" s="58"/>
      <c r="C45" s="58"/>
      <c r="D45" s="58"/>
      <c r="E45" s="59"/>
      <c r="F45" s="79"/>
      <c r="G45" s="61">
        <v>12300</v>
      </c>
      <c r="H45" s="61">
        <v>0</v>
      </c>
      <c r="I45" s="62">
        <f>G45+H45</f>
        <v>12300</v>
      </c>
      <c r="J45" s="4"/>
      <c r="K45" s="80"/>
      <c r="L45" s="80"/>
      <c r="M45" s="4"/>
    </row>
    <row r="46" spans="1:13" x14ac:dyDescent="0.2">
      <c r="A46" s="81" t="s">
        <v>70</v>
      </c>
      <c r="B46" s="82"/>
      <c r="C46" s="82"/>
      <c r="D46" s="82"/>
      <c r="E46" s="82"/>
      <c r="F46" s="82"/>
      <c r="G46" s="61">
        <v>1945</v>
      </c>
      <c r="H46" s="61">
        <v>0</v>
      </c>
      <c r="I46" s="62">
        <f>G46+H46</f>
        <v>1945</v>
      </c>
      <c r="J46" s="4"/>
      <c r="K46" s="80"/>
      <c r="L46" s="80"/>
      <c r="M46" s="4"/>
    </row>
    <row r="47" spans="1:13" x14ac:dyDescent="0.2">
      <c r="A47" s="57" t="s">
        <v>71</v>
      </c>
      <c r="B47" s="58"/>
      <c r="C47" s="58"/>
      <c r="D47" s="58"/>
      <c r="E47" s="59"/>
      <c r="F47" s="79"/>
      <c r="G47" s="61">
        <v>1000</v>
      </c>
      <c r="H47" s="61">
        <v>0</v>
      </c>
      <c r="I47" s="62">
        <f>G47+H47</f>
        <v>1000</v>
      </c>
      <c r="J47" s="4"/>
      <c r="K47" s="80"/>
      <c r="L47" s="80"/>
      <c r="M47" s="4"/>
    </row>
    <row r="48" spans="1:13" x14ac:dyDescent="0.2">
      <c r="A48" s="57" t="s">
        <v>72</v>
      </c>
      <c r="B48" s="58"/>
      <c r="C48" s="58"/>
      <c r="D48" s="58"/>
      <c r="E48" s="66"/>
      <c r="F48" s="83"/>
      <c r="G48" s="61">
        <v>500</v>
      </c>
      <c r="H48" s="61">
        <v>0</v>
      </c>
      <c r="I48" s="62">
        <v>500</v>
      </c>
      <c r="J48" s="4"/>
      <c r="K48" s="80"/>
      <c r="L48" s="4"/>
      <c r="M48" s="4"/>
    </row>
    <row r="49" spans="1:13" x14ac:dyDescent="0.2">
      <c r="A49" s="57" t="s">
        <v>73</v>
      </c>
      <c r="B49" s="58"/>
      <c r="C49" s="58"/>
      <c r="D49" s="58"/>
      <c r="E49" s="66"/>
      <c r="F49" s="83"/>
      <c r="G49" s="61">
        <v>3000</v>
      </c>
      <c r="H49" s="61">
        <v>0</v>
      </c>
      <c r="I49" s="62">
        <v>2370</v>
      </c>
      <c r="J49" s="4"/>
      <c r="K49" s="80"/>
      <c r="L49" s="80"/>
      <c r="M49" s="4"/>
    </row>
    <row r="50" spans="1:13" x14ac:dyDescent="0.2">
      <c r="A50" s="57" t="s">
        <v>74</v>
      </c>
      <c r="B50" s="58"/>
      <c r="C50" s="58"/>
      <c r="D50" s="58"/>
      <c r="E50" s="66"/>
      <c r="F50" s="83"/>
      <c r="G50" s="61">
        <v>360</v>
      </c>
      <c r="H50" s="61">
        <v>0</v>
      </c>
      <c r="I50" s="62">
        <v>800</v>
      </c>
      <c r="J50" s="4"/>
      <c r="K50" s="80"/>
      <c r="L50" s="80"/>
      <c r="M50" s="4"/>
    </row>
    <row r="51" spans="1:13" x14ac:dyDescent="0.2">
      <c r="A51" s="57" t="s">
        <v>75</v>
      </c>
      <c r="B51" s="58"/>
      <c r="C51" s="58"/>
      <c r="D51" s="58"/>
      <c r="E51" s="66"/>
      <c r="F51" s="83"/>
      <c r="G51" s="61">
        <v>600</v>
      </c>
      <c r="H51" s="61">
        <v>0</v>
      </c>
      <c r="I51" s="62">
        <v>100</v>
      </c>
      <c r="J51" s="4"/>
      <c r="K51" s="80"/>
      <c r="L51" s="80"/>
      <c r="M51" s="4"/>
    </row>
    <row r="52" spans="1:13" x14ac:dyDescent="0.2">
      <c r="A52" s="57" t="s">
        <v>76</v>
      </c>
      <c r="B52" s="58"/>
      <c r="C52" s="58"/>
      <c r="D52" s="58"/>
      <c r="E52" s="66"/>
      <c r="F52" s="83"/>
      <c r="G52" s="61">
        <v>1025</v>
      </c>
      <c r="H52" s="61">
        <v>0</v>
      </c>
      <c r="I52" s="62">
        <v>1080</v>
      </c>
      <c r="J52" s="4"/>
      <c r="K52" s="80"/>
      <c r="L52" s="80"/>
      <c r="M52" s="4"/>
    </row>
    <row r="53" spans="1:13" x14ac:dyDescent="0.2">
      <c r="A53" s="57" t="s">
        <v>77</v>
      </c>
      <c r="B53" s="58"/>
      <c r="C53" s="58"/>
      <c r="D53" s="58"/>
      <c r="E53" s="66"/>
      <c r="F53" s="83"/>
      <c r="G53" s="61">
        <v>2215</v>
      </c>
      <c r="H53" s="61">
        <v>0</v>
      </c>
      <c r="I53" s="62">
        <f>G53</f>
        <v>2215</v>
      </c>
      <c r="J53" s="4"/>
      <c r="K53" s="80"/>
      <c r="L53" s="80"/>
      <c r="M53" s="4"/>
    </row>
    <row r="54" spans="1:13" x14ac:dyDescent="0.2">
      <c r="A54" s="84" t="s">
        <v>78</v>
      </c>
      <c r="B54" s="85"/>
      <c r="C54" s="85"/>
      <c r="D54" s="85"/>
      <c r="E54" s="86"/>
      <c r="F54" s="86"/>
      <c r="G54" s="62">
        <f>SUM(G45:G53)</f>
        <v>22945</v>
      </c>
      <c r="H54" s="73">
        <f>SUM(H45:H53)</f>
        <v>0</v>
      </c>
      <c r="I54" s="62">
        <f>SUM(I45:I52)</f>
        <v>20095</v>
      </c>
      <c r="J54" s="4"/>
      <c r="K54" s="80"/>
      <c r="L54" s="80"/>
      <c r="M54" s="4"/>
    </row>
    <row r="55" spans="1:13" x14ac:dyDescent="0.2">
      <c r="A55" s="87" t="s">
        <v>101</v>
      </c>
      <c r="B55" s="88"/>
      <c r="C55" s="88"/>
      <c r="D55" s="89"/>
      <c r="E55" s="90"/>
      <c r="F55" s="90"/>
      <c r="G55" s="91"/>
      <c r="H55" s="90"/>
      <c r="I55" s="91"/>
      <c r="J55" s="4"/>
      <c r="K55" s="80"/>
      <c r="L55" s="80"/>
      <c r="M55" s="4"/>
    </row>
    <row r="56" spans="1:13" x14ac:dyDescent="0.2">
      <c r="A56" s="92" t="s">
        <v>80</v>
      </c>
      <c r="B56" s="92"/>
      <c r="C56" s="92"/>
      <c r="D56" s="92"/>
      <c r="E56" s="92"/>
      <c r="F56" s="92"/>
      <c r="G56" s="92"/>
      <c r="H56" s="92"/>
      <c r="I56" s="92"/>
      <c r="J56" s="4"/>
      <c r="K56" s="80"/>
      <c r="L56" s="4"/>
      <c r="M56" s="4"/>
    </row>
    <row r="57" spans="1:13" x14ac:dyDescent="0.2">
      <c r="A57" s="92" t="s">
        <v>81</v>
      </c>
      <c r="B57" s="92"/>
      <c r="C57" s="92"/>
      <c r="D57" s="92"/>
      <c r="E57" s="92"/>
      <c r="F57" s="92"/>
      <c r="G57" s="92"/>
      <c r="H57" s="92"/>
      <c r="I57" s="92"/>
      <c r="J57" s="4"/>
      <c r="K57" s="80"/>
      <c r="L57" s="80"/>
      <c r="M57" s="4"/>
    </row>
    <row r="58" spans="1:13" x14ac:dyDescent="0.2">
      <c r="A58" s="93"/>
      <c r="J58" s="4"/>
      <c r="K58" s="80"/>
      <c r="L58" s="80"/>
      <c r="M58" s="4"/>
    </row>
    <row r="59" spans="1:13" x14ac:dyDescent="0.2">
      <c r="A59" s="94" t="s">
        <v>82</v>
      </c>
      <c r="J59" s="4"/>
      <c r="K59" s="80"/>
      <c r="L59" s="80"/>
      <c r="M59" s="4"/>
    </row>
    <row r="60" spans="1:13" x14ac:dyDescent="0.2">
      <c r="A60" s="94" t="s">
        <v>83</v>
      </c>
      <c r="J60" s="4"/>
      <c r="K60" s="80"/>
      <c r="L60" s="80"/>
      <c r="M60" s="4"/>
    </row>
    <row r="61" spans="1:13" x14ac:dyDescent="0.2">
      <c r="A61" s="94" t="s">
        <v>84</v>
      </c>
      <c r="J61" s="4"/>
      <c r="M61" s="4"/>
    </row>
    <row r="62" spans="1:13" x14ac:dyDescent="0.2">
      <c r="J62" s="4"/>
      <c r="M62" s="4"/>
    </row>
    <row r="63" spans="1:13" x14ac:dyDescent="0.2">
      <c r="J63" s="4"/>
      <c r="M63" s="4"/>
    </row>
  </sheetData>
  <mergeCells count="24">
    <mergeCell ref="A51:D51"/>
    <mergeCell ref="A52:D52"/>
    <mergeCell ref="A53:D53"/>
    <mergeCell ref="A55:C55"/>
    <mergeCell ref="A56:I56"/>
    <mergeCell ref="A57:I57"/>
    <mergeCell ref="A45:D45"/>
    <mergeCell ref="A46:F46"/>
    <mergeCell ref="A47:D47"/>
    <mergeCell ref="A48:D48"/>
    <mergeCell ref="A49:D49"/>
    <mergeCell ref="A50:D50"/>
    <mergeCell ref="A37:D37"/>
    <mergeCell ref="A38:D38"/>
    <mergeCell ref="A39:D39"/>
    <mergeCell ref="A40:D40"/>
    <mergeCell ref="A41:D41"/>
    <mergeCell ref="A42:D42"/>
    <mergeCell ref="A1:I1"/>
    <mergeCell ref="A2:I2"/>
    <mergeCell ref="A3:I3"/>
    <mergeCell ref="A32:I32"/>
    <mergeCell ref="A34:D34"/>
    <mergeCell ref="A36:D36"/>
  </mergeCells>
  <pageMargins left="0.511811024" right="0.511811024" top="0.78740157499999996" bottom="0.78740157499999996" header="0.31496062000000002" footer="0.31496062000000002"/>
  <pageSetup paperSize="9" scale="7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F2BB7-BDC1-DF46-83F1-18D4E128F4C2}">
  <sheetPr>
    <pageSetUpPr fitToPage="1"/>
  </sheetPr>
  <dimension ref="A1:M69"/>
  <sheetViews>
    <sheetView topLeftCell="A38" workbookViewId="0">
      <selection sqref="A1:O66"/>
    </sheetView>
  </sheetViews>
  <sheetFormatPr baseColWidth="10" defaultColWidth="8.83203125" defaultRowHeight="15" x14ac:dyDescent="0.2"/>
  <cols>
    <col min="4" max="4" width="41.6640625" customWidth="1"/>
    <col min="5" max="5" width="13.5" customWidth="1"/>
    <col min="10" max="10" width="11.5" customWidth="1"/>
  </cols>
  <sheetData>
    <row r="1" spans="1:13" ht="16" x14ac:dyDescent="0.2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M1" s="4"/>
    </row>
    <row r="2" spans="1:13" ht="16" x14ac:dyDescent="0.2">
      <c r="A2" s="5" t="s">
        <v>102</v>
      </c>
      <c r="B2" s="6"/>
      <c r="C2" s="6"/>
      <c r="D2" s="6"/>
      <c r="E2" s="6"/>
      <c r="F2" s="6"/>
      <c r="G2" s="6"/>
      <c r="H2" s="6"/>
      <c r="I2" s="7"/>
      <c r="J2" s="4"/>
      <c r="M2" s="4"/>
    </row>
    <row r="3" spans="1:13" x14ac:dyDescent="0.2">
      <c r="A3" s="8" t="s">
        <v>2</v>
      </c>
      <c r="B3" s="9"/>
      <c r="C3" s="9"/>
      <c r="D3" s="9"/>
      <c r="E3" s="9"/>
      <c r="F3" s="9"/>
      <c r="G3" s="9"/>
      <c r="H3" s="9"/>
      <c r="I3" s="10"/>
      <c r="J3" s="4"/>
      <c r="M3" s="4"/>
    </row>
    <row r="4" spans="1:13" ht="16" x14ac:dyDescent="0.2">
      <c r="A4" s="11" t="s">
        <v>3</v>
      </c>
      <c r="B4" s="12"/>
      <c r="C4" s="13"/>
      <c r="D4" s="14" t="s">
        <v>4</v>
      </c>
      <c r="E4" s="15"/>
      <c r="F4" s="15"/>
      <c r="G4" s="15"/>
      <c r="H4" s="15"/>
      <c r="I4" s="16"/>
      <c r="J4" s="4"/>
      <c r="M4" s="4"/>
    </row>
    <row r="5" spans="1:13" ht="16" x14ac:dyDescent="0.2">
      <c r="A5" s="11" t="s">
        <v>5</v>
      </c>
      <c r="B5" s="12"/>
      <c r="C5" s="13"/>
      <c r="D5" s="17" t="s">
        <v>6</v>
      </c>
      <c r="E5" s="15"/>
      <c r="F5" s="15"/>
      <c r="G5" s="15"/>
      <c r="H5" s="15"/>
      <c r="I5" s="16"/>
      <c r="J5" s="4"/>
      <c r="M5" s="4"/>
    </row>
    <row r="6" spans="1:13" ht="16" x14ac:dyDescent="0.2">
      <c r="A6" s="18" t="s">
        <v>7</v>
      </c>
      <c r="B6" s="13"/>
      <c r="C6" s="13"/>
      <c r="E6" s="15"/>
      <c r="F6" s="15"/>
      <c r="G6" s="15"/>
      <c r="H6" s="15"/>
      <c r="I6" s="16"/>
      <c r="J6" s="4"/>
      <c r="M6" s="4"/>
    </row>
    <row r="7" spans="1:13" ht="16" x14ac:dyDescent="0.2">
      <c r="A7" s="18" t="s">
        <v>8</v>
      </c>
      <c r="B7" s="13"/>
      <c r="C7" s="13"/>
      <c r="D7" s="19" t="s">
        <v>9</v>
      </c>
      <c r="E7" s="15"/>
      <c r="F7" s="15"/>
      <c r="G7" s="15"/>
      <c r="H7" s="15"/>
      <c r="I7" s="16"/>
      <c r="J7" s="4"/>
      <c r="M7" s="4"/>
    </row>
    <row r="8" spans="1:13" ht="16" x14ac:dyDescent="0.2">
      <c r="A8" s="18"/>
      <c r="B8" s="13"/>
      <c r="C8" s="13"/>
      <c r="D8" s="19" t="s">
        <v>10</v>
      </c>
      <c r="E8" s="15"/>
      <c r="F8" s="15"/>
      <c r="G8" s="15"/>
      <c r="H8" s="15"/>
      <c r="I8" s="16"/>
      <c r="J8" s="4"/>
      <c r="M8" s="4"/>
    </row>
    <row r="9" spans="1:13" ht="16" x14ac:dyDescent="0.2">
      <c r="A9" s="18" t="s">
        <v>11</v>
      </c>
      <c r="B9" s="13"/>
      <c r="C9" s="13"/>
      <c r="D9" s="20">
        <v>2024</v>
      </c>
      <c r="E9" s="15"/>
      <c r="F9" s="15"/>
      <c r="G9" s="15"/>
      <c r="H9" s="15"/>
      <c r="I9" s="16"/>
      <c r="J9" s="4"/>
      <c r="M9" s="4"/>
    </row>
    <row r="10" spans="1:13" ht="16" x14ac:dyDescent="0.2">
      <c r="A10" s="18" t="s">
        <v>12</v>
      </c>
      <c r="B10" s="13"/>
      <c r="C10" s="13"/>
      <c r="D10" s="17" t="s">
        <v>13</v>
      </c>
      <c r="E10" s="15"/>
      <c r="F10" s="15"/>
      <c r="G10" s="15"/>
      <c r="H10" s="15"/>
      <c r="I10" s="16"/>
      <c r="J10" s="4"/>
      <c r="M10" s="4"/>
    </row>
    <row r="11" spans="1:13" ht="16" x14ac:dyDescent="0.2">
      <c r="A11" s="18" t="s">
        <v>14</v>
      </c>
      <c r="B11" s="13"/>
      <c r="C11" s="13"/>
      <c r="D11" s="14" t="s">
        <v>15</v>
      </c>
      <c r="E11" s="15"/>
      <c r="F11" s="15"/>
      <c r="G11" s="15"/>
      <c r="H11" s="15"/>
      <c r="I11" s="16"/>
      <c r="J11" s="4"/>
      <c r="M11" s="4"/>
    </row>
    <row r="12" spans="1:13" ht="16" x14ac:dyDescent="0.2">
      <c r="A12" s="18" t="s">
        <v>16</v>
      </c>
      <c r="B12" s="13"/>
      <c r="C12" s="13"/>
      <c r="D12" s="17" t="s">
        <v>17</v>
      </c>
      <c r="E12" s="15"/>
      <c r="F12" s="15"/>
      <c r="G12" s="15"/>
      <c r="H12" s="15"/>
      <c r="I12" s="16"/>
      <c r="J12" s="4"/>
      <c r="M12" s="4"/>
    </row>
    <row r="13" spans="1:13" ht="16" x14ac:dyDescent="0.2">
      <c r="A13" s="18" t="s">
        <v>18</v>
      </c>
      <c r="B13" s="13"/>
      <c r="C13" s="13"/>
      <c r="D13" s="21">
        <v>176500</v>
      </c>
      <c r="E13" s="20" t="s">
        <v>19</v>
      </c>
      <c r="F13" s="15"/>
      <c r="G13" s="15"/>
      <c r="H13" s="15"/>
      <c r="I13" s="16"/>
      <c r="J13" s="4"/>
      <c r="M13" s="4"/>
    </row>
    <row r="14" spans="1:13" ht="51" x14ac:dyDescent="0.2">
      <c r="A14" s="22" t="s">
        <v>20</v>
      </c>
      <c r="B14" s="23" t="s">
        <v>21</v>
      </c>
      <c r="C14" s="23" t="s">
        <v>22</v>
      </c>
      <c r="D14" s="24" t="s">
        <v>23</v>
      </c>
      <c r="E14" s="24" t="s">
        <v>24</v>
      </c>
      <c r="F14" s="25" t="s">
        <v>25</v>
      </c>
      <c r="G14" s="26" t="s">
        <v>26</v>
      </c>
      <c r="H14" s="25" t="s">
        <v>27</v>
      </c>
      <c r="I14" s="27" t="s">
        <v>28</v>
      </c>
      <c r="J14" s="4"/>
      <c r="M14" s="4"/>
    </row>
    <row r="15" spans="1:13" ht="24" x14ac:dyDescent="0.2">
      <c r="A15" s="28">
        <v>45387</v>
      </c>
      <c r="B15" s="29" t="s">
        <v>29</v>
      </c>
      <c r="C15" s="29" t="s">
        <v>30</v>
      </c>
      <c r="D15" s="30" t="s">
        <v>103</v>
      </c>
      <c r="E15" s="30" t="s">
        <v>32</v>
      </c>
      <c r="F15" s="30">
        <v>1</v>
      </c>
      <c r="G15" s="31">
        <v>2375.44</v>
      </c>
      <c r="H15" s="31"/>
      <c r="I15" s="32">
        <f>G15+H15</f>
        <v>2375.44</v>
      </c>
      <c r="J15" s="33"/>
      <c r="M15" s="4"/>
    </row>
    <row r="16" spans="1:13" ht="24" x14ac:dyDescent="0.2">
      <c r="A16" s="28">
        <v>45387</v>
      </c>
      <c r="B16" s="29" t="s">
        <v>29</v>
      </c>
      <c r="C16" s="29" t="s">
        <v>30</v>
      </c>
      <c r="D16" s="30" t="s">
        <v>104</v>
      </c>
      <c r="E16" s="30" t="s">
        <v>32</v>
      </c>
      <c r="F16" s="34">
        <v>1</v>
      </c>
      <c r="G16" s="31">
        <v>1476.33</v>
      </c>
      <c r="H16" s="32"/>
      <c r="I16" s="32">
        <f t="shared" ref="I16:I35" si="0">G16+H16</f>
        <v>1476.33</v>
      </c>
      <c r="J16" s="33"/>
      <c r="M16" s="4"/>
    </row>
    <row r="17" spans="1:13" ht="24" x14ac:dyDescent="0.2">
      <c r="A17" s="28">
        <v>45387</v>
      </c>
      <c r="B17" s="29" t="s">
        <v>29</v>
      </c>
      <c r="C17" s="29" t="s">
        <v>30</v>
      </c>
      <c r="D17" s="30" t="s">
        <v>105</v>
      </c>
      <c r="E17" s="30" t="s">
        <v>32</v>
      </c>
      <c r="F17" s="34">
        <v>1</v>
      </c>
      <c r="G17" s="31">
        <v>3052.35</v>
      </c>
      <c r="H17" s="32"/>
      <c r="I17" s="32">
        <f t="shared" si="0"/>
        <v>3052.35</v>
      </c>
      <c r="J17" s="33"/>
      <c r="M17" s="4"/>
    </row>
    <row r="18" spans="1:13" ht="24" x14ac:dyDescent="0.2">
      <c r="A18" s="28">
        <v>45387</v>
      </c>
      <c r="B18" s="29" t="s">
        <v>29</v>
      </c>
      <c r="C18" s="29" t="s">
        <v>30</v>
      </c>
      <c r="D18" s="30" t="s">
        <v>106</v>
      </c>
      <c r="E18" s="30" t="s">
        <v>32</v>
      </c>
      <c r="F18" s="34">
        <v>1</v>
      </c>
      <c r="G18" s="31">
        <v>1476.33</v>
      </c>
      <c r="H18" s="32"/>
      <c r="I18" s="32">
        <f t="shared" si="0"/>
        <v>1476.33</v>
      </c>
      <c r="J18" s="33"/>
      <c r="M18" s="4"/>
    </row>
    <row r="19" spans="1:13" ht="24" x14ac:dyDescent="0.2">
      <c r="A19" s="28">
        <v>45387</v>
      </c>
      <c r="B19" s="29" t="s">
        <v>29</v>
      </c>
      <c r="C19" s="29" t="s">
        <v>30</v>
      </c>
      <c r="D19" s="30" t="s">
        <v>107</v>
      </c>
      <c r="E19" s="30" t="s">
        <v>32</v>
      </c>
      <c r="F19" s="34">
        <v>1</v>
      </c>
      <c r="G19" s="31">
        <v>1725.46</v>
      </c>
      <c r="H19" s="32"/>
      <c r="I19" s="32">
        <f t="shared" si="0"/>
        <v>1725.46</v>
      </c>
      <c r="J19" s="33"/>
      <c r="M19" s="4"/>
    </row>
    <row r="20" spans="1:13" ht="24" x14ac:dyDescent="0.2">
      <c r="A20" s="28">
        <v>45387</v>
      </c>
      <c r="B20" s="29" t="s">
        <v>29</v>
      </c>
      <c r="C20" s="29" t="s">
        <v>30</v>
      </c>
      <c r="D20" s="30" t="s">
        <v>108</v>
      </c>
      <c r="E20" s="30" t="s">
        <v>32</v>
      </c>
      <c r="F20" s="34">
        <v>1</v>
      </c>
      <c r="G20" s="31">
        <v>1476.33</v>
      </c>
      <c r="H20" s="32"/>
      <c r="I20" s="32">
        <f t="shared" si="0"/>
        <v>1476.33</v>
      </c>
      <c r="J20" s="33"/>
      <c r="M20" s="4"/>
    </row>
    <row r="21" spans="1:13" ht="24" x14ac:dyDescent="0.2">
      <c r="A21" s="28">
        <v>45387</v>
      </c>
      <c r="B21" s="29" t="s">
        <v>29</v>
      </c>
      <c r="C21" s="29" t="s">
        <v>30</v>
      </c>
      <c r="D21" s="30" t="s">
        <v>109</v>
      </c>
      <c r="E21" s="30" t="s">
        <v>32</v>
      </c>
      <c r="F21" s="34">
        <v>1</v>
      </c>
      <c r="G21" s="31">
        <v>2014.39</v>
      </c>
      <c r="H21" s="32"/>
      <c r="I21" s="32">
        <f t="shared" si="0"/>
        <v>2014.39</v>
      </c>
      <c r="J21" s="33">
        <v>45379</v>
      </c>
      <c r="M21" s="4"/>
    </row>
    <row r="22" spans="1:13" x14ac:dyDescent="0.2">
      <c r="A22" s="28">
        <v>45387</v>
      </c>
      <c r="B22" s="35">
        <v>45323</v>
      </c>
      <c r="C22" s="29" t="s">
        <v>36</v>
      </c>
      <c r="D22" s="30" t="s">
        <v>37</v>
      </c>
      <c r="E22" s="30" t="s">
        <v>38</v>
      </c>
      <c r="F22" s="30">
        <v>8</v>
      </c>
      <c r="G22" s="31">
        <v>1025</v>
      </c>
      <c r="H22" s="31"/>
      <c r="I22" s="32">
        <f t="shared" si="0"/>
        <v>1025</v>
      </c>
      <c r="J22" s="33"/>
      <c r="M22" s="4"/>
    </row>
    <row r="23" spans="1:13" x14ac:dyDescent="0.2">
      <c r="A23" s="28">
        <v>45401</v>
      </c>
      <c r="B23" s="35">
        <v>45323</v>
      </c>
      <c r="C23" s="35" t="s">
        <v>39</v>
      </c>
      <c r="D23" s="30" t="s">
        <v>40</v>
      </c>
      <c r="E23" s="30" t="s">
        <v>32</v>
      </c>
      <c r="F23" s="30">
        <v>9</v>
      </c>
      <c r="G23" s="31">
        <v>2215</v>
      </c>
      <c r="H23" s="31">
        <v>31446.33</v>
      </c>
      <c r="I23" s="32">
        <f t="shared" si="0"/>
        <v>33661.33</v>
      </c>
      <c r="J23" s="33"/>
      <c r="K23" s="95"/>
      <c r="M23" s="4"/>
    </row>
    <row r="24" spans="1:13" x14ac:dyDescent="0.2">
      <c r="A24" s="28">
        <v>45355</v>
      </c>
      <c r="B24" s="36" t="s">
        <v>110</v>
      </c>
      <c r="C24" s="35" t="s">
        <v>42</v>
      </c>
      <c r="D24" s="30" t="s">
        <v>111</v>
      </c>
      <c r="E24" s="30" t="s">
        <v>112</v>
      </c>
      <c r="F24" s="30">
        <v>7</v>
      </c>
      <c r="G24" s="31">
        <v>1037.0999999999999</v>
      </c>
      <c r="H24" s="31"/>
      <c r="I24" s="32">
        <f t="shared" si="0"/>
        <v>1037.0999999999999</v>
      </c>
      <c r="J24" s="33">
        <v>45356</v>
      </c>
      <c r="M24" s="4"/>
    </row>
    <row r="25" spans="1:13" x14ac:dyDescent="0.2">
      <c r="A25" s="28">
        <v>45379</v>
      </c>
      <c r="B25" s="36" t="s">
        <v>113</v>
      </c>
      <c r="C25" s="35" t="s">
        <v>42</v>
      </c>
      <c r="D25" s="30" t="s">
        <v>114</v>
      </c>
      <c r="E25" s="30" t="s">
        <v>44</v>
      </c>
      <c r="F25" s="30">
        <v>3</v>
      </c>
      <c r="G25" s="31">
        <v>64.95</v>
      </c>
      <c r="H25" s="31"/>
      <c r="I25" s="32">
        <f t="shared" si="0"/>
        <v>64.95</v>
      </c>
      <c r="J25" s="33">
        <v>45379</v>
      </c>
      <c r="M25" s="4"/>
    </row>
    <row r="26" spans="1:13" x14ac:dyDescent="0.2">
      <c r="A26" s="37">
        <v>45377</v>
      </c>
      <c r="B26" s="38" t="s">
        <v>115</v>
      </c>
      <c r="C26" s="39" t="s">
        <v>42</v>
      </c>
      <c r="D26" s="40" t="s">
        <v>50</v>
      </c>
      <c r="E26" s="40" t="s">
        <v>51</v>
      </c>
      <c r="F26" s="40">
        <v>6</v>
      </c>
      <c r="G26" s="41">
        <v>60</v>
      </c>
      <c r="H26" s="41"/>
      <c r="I26" s="32">
        <f t="shared" si="0"/>
        <v>60</v>
      </c>
      <c r="J26" s="33">
        <v>45362</v>
      </c>
      <c r="M26" s="4"/>
    </row>
    <row r="27" spans="1:13" x14ac:dyDescent="0.2">
      <c r="A27" s="37">
        <v>45369</v>
      </c>
      <c r="B27" s="38" t="s">
        <v>116</v>
      </c>
      <c r="C27" s="39" t="s">
        <v>46</v>
      </c>
      <c r="D27" s="40" t="s">
        <v>53</v>
      </c>
      <c r="E27" s="40" t="s">
        <v>48</v>
      </c>
      <c r="F27" s="40">
        <v>5</v>
      </c>
      <c r="G27" s="41">
        <v>3000</v>
      </c>
      <c r="H27" s="41"/>
      <c r="I27" s="32">
        <f t="shared" si="0"/>
        <v>3000</v>
      </c>
      <c r="J27" s="33">
        <v>45371</v>
      </c>
      <c r="M27" s="4"/>
    </row>
    <row r="28" spans="1:13" x14ac:dyDescent="0.2">
      <c r="A28" s="37">
        <v>45382</v>
      </c>
      <c r="B28" s="38" t="s">
        <v>117</v>
      </c>
      <c r="C28" s="39" t="s">
        <v>42</v>
      </c>
      <c r="D28" s="40" t="s">
        <v>118</v>
      </c>
      <c r="E28" s="40" t="s">
        <v>51</v>
      </c>
      <c r="F28" s="40">
        <v>6</v>
      </c>
      <c r="G28" s="41">
        <v>69.349999999999994</v>
      </c>
      <c r="H28" s="41"/>
      <c r="I28" s="32">
        <f t="shared" si="0"/>
        <v>69.349999999999994</v>
      </c>
      <c r="J28" s="33">
        <v>45362</v>
      </c>
      <c r="M28" s="4"/>
    </row>
    <row r="29" spans="1:13" x14ac:dyDescent="0.2">
      <c r="A29" s="37">
        <v>45376</v>
      </c>
      <c r="B29" s="38" t="s">
        <v>119</v>
      </c>
      <c r="C29" s="39" t="s">
        <v>42</v>
      </c>
      <c r="D29" s="40" t="s">
        <v>120</v>
      </c>
      <c r="E29" s="40" t="s">
        <v>51</v>
      </c>
      <c r="F29" s="40">
        <v>6</v>
      </c>
      <c r="G29" s="41">
        <v>67.650000000000006</v>
      </c>
      <c r="H29" s="41"/>
      <c r="I29" s="32">
        <f t="shared" si="0"/>
        <v>67.650000000000006</v>
      </c>
      <c r="J29" s="33">
        <v>45362</v>
      </c>
      <c r="M29" s="4"/>
    </row>
    <row r="30" spans="1:13" x14ac:dyDescent="0.2">
      <c r="A30" s="37">
        <v>45376</v>
      </c>
      <c r="B30" s="38" t="s">
        <v>121</v>
      </c>
      <c r="C30" s="39" t="s">
        <v>42</v>
      </c>
      <c r="D30" s="40" t="s">
        <v>50</v>
      </c>
      <c r="E30" s="40" t="s">
        <v>51</v>
      </c>
      <c r="F30" s="40">
        <v>6</v>
      </c>
      <c r="G30" s="41">
        <v>34</v>
      </c>
      <c r="H30" s="41"/>
      <c r="I30" s="32">
        <f t="shared" si="0"/>
        <v>34</v>
      </c>
      <c r="J30" s="33">
        <v>45362</v>
      </c>
      <c r="M30" s="4"/>
    </row>
    <row r="31" spans="1:13" x14ac:dyDescent="0.2">
      <c r="A31" s="37">
        <v>45365</v>
      </c>
      <c r="B31" s="38" t="s">
        <v>122</v>
      </c>
      <c r="C31" s="39" t="s">
        <v>57</v>
      </c>
      <c r="D31" s="40" t="s">
        <v>123</v>
      </c>
      <c r="E31" s="40" t="s">
        <v>59</v>
      </c>
      <c r="F31" s="40">
        <v>4</v>
      </c>
      <c r="G31" s="41">
        <v>22.89</v>
      </c>
      <c r="H31" s="41"/>
      <c r="I31" s="32">
        <f t="shared" si="0"/>
        <v>22.89</v>
      </c>
      <c r="J31" s="33">
        <v>45365</v>
      </c>
      <c r="M31" s="4"/>
    </row>
    <row r="32" spans="1:13" x14ac:dyDescent="0.2">
      <c r="A32" s="37">
        <v>45362</v>
      </c>
      <c r="B32" s="38" t="s">
        <v>124</v>
      </c>
      <c r="C32" s="39" t="s">
        <v>57</v>
      </c>
      <c r="D32" s="40" t="s">
        <v>125</v>
      </c>
      <c r="E32" s="40" t="s">
        <v>59</v>
      </c>
      <c r="F32" s="40">
        <v>4</v>
      </c>
      <c r="G32" s="41">
        <v>477.11</v>
      </c>
      <c r="H32" s="41"/>
      <c r="I32" s="32">
        <f t="shared" si="0"/>
        <v>477.11</v>
      </c>
      <c r="J32" s="33">
        <v>45362</v>
      </c>
      <c r="M32" s="4"/>
    </row>
    <row r="33" spans="1:13" x14ac:dyDescent="0.2">
      <c r="A33" s="37">
        <v>45377</v>
      </c>
      <c r="B33" s="38" t="s">
        <v>126</v>
      </c>
      <c r="C33" s="39" t="s">
        <v>57</v>
      </c>
      <c r="D33" s="40" t="s">
        <v>127</v>
      </c>
      <c r="E33" s="40" t="s">
        <v>64</v>
      </c>
      <c r="F33" s="40">
        <v>2</v>
      </c>
      <c r="G33" s="41">
        <v>100.83</v>
      </c>
      <c r="H33" s="41"/>
      <c r="I33" s="32">
        <f t="shared" si="0"/>
        <v>100.83</v>
      </c>
      <c r="J33" s="33">
        <v>45378</v>
      </c>
      <c r="M33" s="4"/>
    </row>
    <row r="34" spans="1:13" x14ac:dyDescent="0.2">
      <c r="A34" s="37">
        <v>45356</v>
      </c>
      <c r="B34" s="38" t="s">
        <v>128</v>
      </c>
      <c r="C34" s="39" t="s">
        <v>57</v>
      </c>
      <c r="D34" s="40" t="s">
        <v>63</v>
      </c>
      <c r="E34" s="40" t="s">
        <v>64</v>
      </c>
      <c r="F34" s="40">
        <v>2</v>
      </c>
      <c r="G34" s="41">
        <v>1833.6</v>
      </c>
      <c r="H34" s="41"/>
      <c r="I34" s="32">
        <f t="shared" si="0"/>
        <v>1833.6</v>
      </c>
      <c r="J34" s="33">
        <v>45358</v>
      </c>
      <c r="M34" s="4"/>
    </row>
    <row r="35" spans="1:13" x14ac:dyDescent="0.2">
      <c r="A35" s="37">
        <v>45370</v>
      </c>
      <c r="B35" s="38" t="s">
        <v>129</v>
      </c>
      <c r="C35" s="39" t="s">
        <v>42</v>
      </c>
      <c r="D35" s="40" t="s">
        <v>120</v>
      </c>
      <c r="E35" s="40" t="s">
        <v>51</v>
      </c>
      <c r="F35" s="40">
        <v>6</v>
      </c>
      <c r="G35" s="41">
        <v>93.5</v>
      </c>
      <c r="H35" s="41"/>
      <c r="I35" s="32">
        <f t="shared" si="0"/>
        <v>93.5</v>
      </c>
      <c r="J35" s="33">
        <v>45362</v>
      </c>
      <c r="M35" s="4"/>
    </row>
    <row r="36" spans="1:13" x14ac:dyDescent="0.2">
      <c r="A36" s="42"/>
      <c r="B36" s="43"/>
      <c r="C36" s="44"/>
      <c r="D36" s="44"/>
      <c r="E36" s="44"/>
      <c r="F36" s="45"/>
      <c r="G36" s="45">
        <f>SUM(G15:G35)</f>
        <v>23697.609999999997</v>
      </c>
      <c r="H36" s="45">
        <f>SUM(H15:H35)</f>
        <v>31446.33</v>
      </c>
      <c r="I36" s="45">
        <f>SUM(I15:I35)</f>
        <v>55143.939999999995</v>
      </c>
      <c r="J36" s="46"/>
    </row>
    <row r="37" spans="1:13" x14ac:dyDescent="0.2">
      <c r="A37" s="47"/>
      <c r="B37" s="48"/>
      <c r="C37" s="49"/>
      <c r="D37" s="49"/>
      <c r="E37" s="49"/>
      <c r="F37" s="50"/>
      <c r="G37" s="50"/>
      <c r="H37" s="50"/>
      <c r="I37" s="50"/>
      <c r="J37" s="46"/>
    </row>
    <row r="38" spans="1:13" x14ac:dyDescent="0.2">
      <c r="A38" s="51" t="s">
        <v>67</v>
      </c>
      <c r="B38" s="52"/>
      <c r="C38" s="52"/>
      <c r="D38" s="52"/>
      <c r="E38" s="52"/>
      <c r="F38" s="52"/>
      <c r="G38" s="52"/>
      <c r="H38" s="52"/>
      <c r="I38" s="53"/>
      <c r="J38" s="4"/>
    </row>
    <row r="39" spans="1:13" x14ac:dyDescent="0.2">
      <c r="A39" s="54"/>
      <c r="B39" s="55"/>
      <c r="C39" s="55"/>
      <c r="D39" s="55"/>
      <c r="E39" s="55"/>
      <c r="F39" s="55"/>
      <c r="G39" s="56" t="s">
        <v>68</v>
      </c>
      <c r="H39" s="56" t="s">
        <v>27</v>
      </c>
      <c r="I39" s="56" t="s">
        <v>28</v>
      </c>
      <c r="J39" s="4"/>
      <c r="M39" s="95"/>
    </row>
    <row r="40" spans="1:13" x14ac:dyDescent="0.2">
      <c r="A40" s="57" t="s">
        <v>69</v>
      </c>
      <c r="B40" s="58"/>
      <c r="C40" s="58"/>
      <c r="D40" s="58"/>
      <c r="E40" s="59"/>
      <c r="F40" s="60">
        <v>1</v>
      </c>
      <c r="G40" s="61">
        <f t="shared" ref="G40:G48" ca="1" si="1">SUMIF($F$15:$G$35,F40,$G$15:$G$35)</f>
        <v>13596.63</v>
      </c>
      <c r="H40" s="61">
        <f t="shared" ref="H40:H48" ca="1" si="2">SUMIF($F$15:$H$35,F40,$H$15:$H$35)</f>
        <v>0</v>
      </c>
      <c r="I40" s="62">
        <f ca="1">G40+H40</f>
        <v>13596.63</v>
      </c>
      <c r="J40" s="96">
        <f ca="1">G40-G51</f>
        <v>1296.6299999999992</v>
      </c>
    </row>
    <row r="41" spans="1:13" x14ac:dyDescent="0.2">
      <c r="A41" s="63" t="s">
        <v>70</v>
      </c>
      <c r="B41" s="64"/>
      <c r="C41" s="64"/>
      <c r="D41" s="64"/>
      <c r="E41" s="64"/>
      <c r="F41" s="65">
        <v>2</v>
      </c>
      <c r="G41" s="61">
        <f t="shared" ca="1" si="1"/>
        <v>1934.4299999999998</v>
      </c>
      <c r="H41" s="61">
        <f t="shared" ca="1" si="2"/>
        <v>0</v>
      </c>
      <c r="I41" s="62">
        <f t="shared" ref="I41:I46" ca="1" si="3">SUM(G41:H41)</f>
        <v>1934.4299999999998</v>
      </c>
      <c r="J41" s="96">
        <f t="shared" ref="J41:J49" ca="1" si="4">G41-G52</f>
        <v>-10.570000000000164</v>
      </c>
    </row>
    <row r="42" spans="1:13" x14ac:dyDescent="0.2">
      <c r="A42" s="57" t="s">
        <v>71</v>
      </c>
      <c r="B42" s="58"/>
      <c r="C42" s="58"/>
      <c r="D42" s="58"/>
      <c r="E42" s="59"/>
      <c r="F42" s="60">
        <v>3</v>
      </c>
      <c r="G42" s="61">
        <f t="shared" ca="1" si="1"/>
        <v>64.95</v>
      </c>
      <c r="H42" s="61">
        <f t="shared" ca="1" si="2"/>
        <v>0</v>
      </c>
      <c r="I42" s="62">
        <f t="shared" ca="1" si="3"/>
        <v>64.95</v>
      </c>
      <c r="J42" s="96">
        <f t="shared" ca="1" si="4"/>
        <v>-935.05</v>
      </c>
    </row>
    <row r="43" spans="1:13" x14ac:dyDescent="0.2">
      <c r="A43" s="57" t="s">
        <v>72</v>
      </c>
      <c r="B43" s="58"/>
      <c r="C43" s="58"/>
      <c r="D43" s="58"/>
      <c r="E43" s="66"/>
      <c r="F43" s="67">
        <v>4</v>
      </c>
      <c r="G43" s="61">
        <f t="shared" ca="1" si="1"/>
        <v>500</v>
      </c>
      <c r="H43" s="61">
        <f t="shared" ca="1" si="2"/>
        <v>0</v>
      </c>
      <c r="I43" s="62">
        <f t="shared" ca="1" si="3"/>
        <v>500</v>
      </c>
      <c r="J43" s="96">
        <f t="shared" ca="1" si="4"/>
        <v>0</v>
      </c>
    </row>
    <row r="44" spans="1:13" x14ac:dyDescent="0.2">
      <c r="A44" s="57" t="s">
        <v>73</v>
      </c>
      <c r="B44" s="58"/>
      <c r="C44" s="58"/>
      <c r="D44" s="58"/>
      <c r="E44" s="66"/>
      <c r="F44" s="67">
        <v>5</v>
      </c>
      <c r="G44" s="61">
        <f t="shared" ca="1" si="1"/>
        <v>3000</v>
      </c>
      <c r="H44" s="61">
        <f t="shared" ca="1" si="2"/>
        <v>0</v>
      </c>
      <c r="I44" s="62">
        <f t="shared" ca="1" si="3"/>
        <v>3000</v>
      </c>
      <c r="J44" s="96">
        <f t="shared" ca="1" si="4"/>
        <v>0</v>
      </c>
    </row>
    <row r="45" spans="1:13" x14ac:dyDescent="0.2">
      <c r="A45" s="57" t="s">
        <v>74</v>
      </c>
      <c r="B45" s="58"/>
      <c r="C45" s="58"/>
      <c r="D45" s="58"/>
      <c r="E45" s="66"/>
      <c r="F45" s="67">
        <v>6</v>
      </c>
      <c r="G45" s="61">
        <f t="shared" ca="1" si="1"/>
        <v>324.5</v>
      </c>
      <c r="H45" s="61">
        <f t="shared" ca="1" si="2"/>
        <v>0</v>
      </c>
      <c r="I45" s="62">
        <f ca="1">SUM(G45:H45)</f>
        <v>324.5</v>
      </c>
      <c r="J45" s="96">
        <f t="shared" ca="1" si="4"/>
        <v>-35.5</v>
      </c>
    </row>
    <row r="46" spans="1:13" x14ac:dyDescent="0.2">
      <c r="A46" s="57" t="s">
        <v>75</v>
      </c>
      <c r="B46" s="58"/>
      <c r="C46" s="58"/>
      <c r="D46" s="58"/>
      <c r="E46" s="68"/>
      <c r="F46" s="69">
        <v>7</v>
      </c>
      <c r="G46" s="61">
        <f t="shared" ca="1" si="1"/>
        <v>1037.0999999999999</v>
      </c>
      <c r="H46" s="61">
        <f t="shared" ca="1" si="2"/>
        <v>0</v>
      </c>
      <c r="I46" s="62">
        <f t="shared" ca="1" si="3"/>
        <v>1037.0999999999999</v>
      </c>
      <c r="J46" s="96">
        <f t="shared" ca="1" si="4"/>
        <v>437.09999999999991</v>
      </c>
    </row>
    <row r="47" spans="1:13" x14ac:dyDescent="0.2">
      <c r="A47" s="57" t="s">
        <v>76</v>
      </c>
      <c r="B47" s="58"/>
      <c r="C47" s="58"/>
      <c r="D47" s="58"/>
      <c r="E47" s="68"/>
      <c r="F47" s="69">
        <v>8</v>
      </c>
      <c r="G47" s="61">
        <f t="shared" ca="1" si="1"/>
        <v>1025</v>
      </c>
      <c r="H47" s="61">
        <f t="shared" ca="1" si="2"/>
        <v>0</v>
      </c>
      <c r="I47" s="62">
        <v>1025</v>
      </c>
      <c r="J47" s="96">
        <f t="shared" ca="1" si="4"/>
        <v>0</v>
      </c>
      <c r="M47" s="4"/>
    </row>
    <row r="48" spans="1:13" x14ac:dyDescent="0.2">
      <c r="A48" s="57" t="s">
        <v>77</v>
      </c>
      <c r="B48" s="58"/>
      <c r="C48" s="58"/>
      <c r="D48" s="58"/>
      <c r="E48" s="68"/>
      <c r="F48" s="69">
        <v>9</v>
      </c>
      <c r="G48" s="61">
        <f t="shared" ca="1" si="1"/>
        <v>2215</v>
      </c>
      <c r="H48" s="61">
        <f t="shared" ca="1" si="2"/>
        <v>31446.33</v>
      </c>
      <c r="I48" s="62">
        <f ca="1">SUM(G48:H48)</f>
        <v>33661.33</v>
      </c>
      <c r="J48" s="96">
        <f t="shared" ca="1" si="4"/>
        <v>0</v>
      </c>
      <c r="M48" s="4"/>
    </row>
    <row r="49" spans="1:13" x14ac:dyDescent="0.2">
      <c r="A49" s="70" t="s">
        <v>78</v>
      </c>
      <c r="B49" s="71"/>
      <c r="C49" s="71"/>
      <c r="D49" s="71"/>
      <c r="E49" s="72"/>
      <c r="F49" s="72"/>
      <c r="G49" s="62">
        <f ca="1">SUM(G40:G48)</f>
        <v>23697.61</v>
      </c>
      <c r="H49" s="73">
        <f ca="1">SUM(H40:H48)</f>
        <v>31446.33</v>
      </c>
      <c r="I49" s="62">
        <f ca="1">SUM(I40:I48)</f>
        <v>55143.94</v>
      </c>
      <c r="J49" s="96">
        <f t="shared" ca="1" si="4"/>
        <v>752.61000000000058</v>
      </c>
      <c r="M49" s="4"/>
    </row>
    <row r="50" spans="1:13" x14ac:dyDescent="0.2">
      <c r="A50" s="74"/>
      <c r="B50" s="75"/>
      <c r="C50" s="75"/>
      <c r="D50" s="75"/>
      <c r="E50" s="76"/>
      <c r="F50" s="76"/>
      <c r="G50" s="77"/>
      <c r="H50" s="78"/>
      <c r="I50" s="77"/>
      <c r="J50" s="4"/>
      <c r="M50" s="4"/>
    </row>
    <row r="51" spans="1:13" x14ac:dyDescent="0.2">
      <c r="A51" s="57" t="s">
        <v>69</v>
      </c>
      <c r="B51" s="58"/>
      <c r="C51" s="58"/>
      <c r="D51" s="58"/>
      <c r="E51" s="59"/>
      <c r="F51" s="79"/>
      <c r="G51" s="61">
        <v>12300</v>
      </c>
      <c r="H51" s="61">
        <v>0</v>
      </c>
      <c r="I51" s="62">
        <f>G51+H51</f>
        <v>12300</v>
      </c>
      <c r="J51" s="4"/>
      <c r="K51" s="80"/>
      <c r="L51" s="80"/>
      <c r="M51" s="4"/>
    </row>
    <row r="52" spans="1:13" x14ac:dyDescent="0.2">
      <c r="A52" s="81" t="s">
        <v>70</v>
      </c>
      <c r="B52" s="82"/>
      <c r="C52" s="82"/>
      <c r="D52" s="82"/>
      <c r="E52" s="82"/>
      <c r="F52" s="82"/>
      <c r="G52" s="61">
        <v>1945</v>
      </c>
      <c r="H52" s="61">
        <v>0</v>
      </c>
      <c r="I52" s="62">
        <f>G52+H52</f>
        <v>1945</v>
      </c>
      <c r="J52" s="4"/>
      <c r="K52" s="80"/>
      <c r="L52" s="80"/>
      <c r="M52" s="4"/>
    </row>
    <row r="53" spans="1:13" x14ac:dyDescent="0.2">
      <c r="A53" s="57" t="s">
        <v>71</v>
      </c>
      <c r="B53" s="58"/>
      <c r="C53" s="58"/>
      <c r="D53" s="58"/>
      <c r="E53" s="59"/>
      <c r="F53" s="79"/>
      <c r="G53" s="61">
        <v>1000</v>
      </c>
      <c r="H53" s="61">
        <v>0</v>
      </c>
      <c r="I53" s="62">
        <f>G53+H53</f>
        <v>1000</v>
      </c>
      <c r="J53" s="4"/>
      <c r="K53" s="80"/>
      <c r="L53" s="80"/>
      <c r="M53" s="4"/>
    </row>
    <row r="54" spans="1:13" x14ac:dyDescent="0.2">
      <c r="A54" s="57" t="s">
        <v>72</v>
      </c>
      <c r="B54" s="58"/>
      <c r="C54" s="58"/>
      <c r="D54" s="58"/>
      <c r="E54" s="66"/>
      <c r="F54" s="83"/>
      <c r="G54" s="61">
        <v>500</v>
      </c>
      <c r="H54" s="61">
        <v>0</v>
      </c>
      <c r="I54" s="62">
        <v>500</v>
      </c>
      <c r="J54" s="4"/>
      <c r="K54" s="80"/>
      <c r="L54" s="4"/>
      <c r="M54" s="4"/>
    </row>
    <row r="55" spans="1:13" x14ac:dyDescent="0.2">
      <c r="A55" s="57" t="s">
        <v>73</v>
      </c>
      <c r="B55" s="58"/>
      <c r="C55" s="58"/>
      <c r="D55" s="58"/>
      <c r="E55" s="66"/>
      <c r="F55" s="83"/>
      <c r="G55" s="61">
        <v>3000</v>
      </c>
      <c r="H55" s="61">
        <v>0</v>
      </c>
      <c r="I55" s="62">
        <v>2370</v>
      </c>
      <c r="J55" s="4"/>
      <c r="K55" s="80"/>
      <c r="L55" s="80"/>
      <c r="M55" s="4"/>
    </row>
    <row r="56" spans="1:13" x14ac:dyDescent="0.2">
      <c r="A56" s="57" t="s">
        <v>74</v>
      </c>
      <c r="B56" s="58"/>
      <c r="C56" s="58"/>
      <c r="D56" s="58"/>
      <c r="E56" s="66"/>
      <c r="F56" s="83"/>
      <c r="G56" s="61">
        <v>360</v>
      </c>
      <c r="H56" s="61">
        <v>0</v>
      </c>
      <c r="I56" s="62">
        <v>800</v>
      </c>
      <c r="J56" s="4"/>
      <c r="K56" s="80"/>
      <c r="L56" s="80"/>
      <c r="M56" s="4"/>
    </row>
    <row r="57" spans="1:13" x14ac:dyDescent="0.2">
      <c r="A57" s="57" t="s">
        <v>75</v>
      </c>
      <c r="B57" s="58"/>
      <c r="C57" s="58"/>
      <c r="D57" s="58"/>
      <c r="E57" s="66"/>
      <c r="F57" s="83"/>
      <c r="G57" s="61">
        <v>600</v>
      </c>
      <c r="H57" s="61">
        <v>0</v>
      </c>
      <c r="I57" s="62">
        <v>100</v>
      </c>
      <c r="J57" s="4"/>
      <c r="K57" s="80"/>
      <c r="L57" s="80"/>
      <c r="M57" s="4"/>
    </row>
    <row r="58" spans="1:13" x14ac:dyDescent="0.2">
      <c r="A58" s="57" t="s">
        <v>76</v>
      </c>
      <c r="B58" s="58"/>
      <c r="C58" s="58"/>
      <c r="D58" s="58"/>
      <c r="E58" s="66"/>
      <c r="F58" s="83"/>
      <c r="G58" s="61">
        <v>1025</v>
      </c>
      <c r="H58" s="61">
        <v>0</v>
      </c>
      <c r="I58" s="62">
        <v>1080</v>
      </c>
      <c r="J58" s="4"/>
      <c r="K58" s="80"/>
      <c r="L58" s="80"/>
      <c r="M58" s="4"/>
    </row>
    <row r="59" spans="1:13" x14ac:dyDescent="0.2">
      <c r="A59" s="57" t="s">
        <v>77</v>
      </c>
      <c r="B59" s="58"/>
      <c r="C59" s="58"/>
      <c r="D59" s="58"/>
      <c r="E59" s="66"/>
      <c r="F59" s="83"/>
      <c r="G59" s="61">
        <v>2215</v>
      </c>
      <c r="H59" s="61">
        <v>0</v>
      </c>
      <c r="I59" s="62">
        <f>G59</f>
        <v>2215</v>
      </c>
      <c r="J59" s="4"/>
      <c r="K59" s="80"/>
      <c r="L59" s="80"/>
      <c r="M59" s="4"/>
    </row>
    <row r="60" spans="1:13" x14ac:dyDescent="0.2">
      <c r="A60" s="84" t="s">
        <v>78</v>
      </c>
      <c r="B60" s="85"/>
      <c r="C60" s="85"/>
      <c r="D60" s="85"/>
      <c r="E60" s="86"/>
      <c r="F60" s="86"/>
      <c r="G60" s="62">
        <f>SUM(G51:G59)</f>
        <v>22945</v>
      </c>
      <c r="H60" s="73">
        <f>SUM(H51:H59)</f>
        <v>0</v>
      </c>
      <c r="I60" s="62">
        <f>SUM(I51:I58)</f>
        <v>20095</v>
      </c>
      <c r="J60" s="4"/>
      <c r="K60" s="80"/>
      <c r="L60" s="80"/>
      <c r="M60" s="4"/>
    </row>
    <row r="61" spans="1:13" x14ac:dyDescent="0.2">
      <c r="A61" s="87" t="s">
        <v>130</v>
      </c>
      <c r="B61" s="88"/>
      <c r="C61" s="88"/>
      <c r="D61" s="89"/>
      <c r="E61" s="90"/>
      <c r="F61" s="90"/>
      <c r="G61" s="91"/>
      <c r="H61" s="90"/>
      <c r="I61" s="91"/>
      <c r="J61" s="4"/>
      <c r="K61" s="80"/>
      <c r="L61" s="80"/>
      <c r="M61" s="4"/>
    </row>
    <row r="62" spans="1:13" x14ac:dyDescent="0.2">
      <c r="A62" s="92" t="s">
        <v>80</v>
      </c>
      <c r="B62" s="92"/>
      <c r="C62" s="92"/>
      <c r="D62" s="92"/>
      <c r="E62" s="92"/>
      <c r="F62" s="92"/>
      <c r="G62" s="92"/>
      <c r="H62" s="92"/>
      <c r="I62" s="92"/>
      <c r="J62" s="4"/>
      <c r="K62" s="80"/>
      <c r="L62" s="4"/>
      <c r="M62" s="4"/>
    </row>
    <row r="63" spans="1:13" x14ac:dyDescent="0.2">
      <c r="A63" s="92" t="s">
        <v>81</v>
      </c>
      <c r="B63" s="92"/>
      <c r="C63" s="92"/>
      <c r="D63" s="92"/>
      <c r="E63" s="92"/>
      <c r="F63" s="92"/>
      <c r="G63" s="92"/>
      <c r="H63" s="92"/>
      <c r="I63" s="92"/>
      <c r="J63" s="4"/>
      <c r="K63" s="80"/>
      <c r="L63" s="80"/>
      <c r="M63" s="4"/>
    </row>
    <row r="64" spans="1:13" x14ac:dyDescent="0.2">
      <c r="A64" s="93"/>
      <c r="J64" s="4"/>
      <c r="K64" s="80"/>
      <c r="L64" s="80"/>
      <c r="M64" s="4"/>
    </row>
    <row r="65" spans="1:13" x14ac:dyDescent="0.2">
      <c r="A65" s="94"/>
      <c r="J65" s="4"/>
      <c r="K65" s="80"/>
      <c r="L65" s="80"/>
      <c r="M65" s="4"/>
    </row>
    <row r="66" spans="1:13" x14ac:dyDescent="0.2">
      <c r="A66" s="94"/>
      <c r="J66" s="4"/>
      <c r="K66" s="80"/>
      <c r="L66" s="80"/>
      <c r="M66" s="4"/>
    </row>
    <row r="67" spans="1:13" x14ac:dyDescent="0.2">
      <c r="A67" s="94"/>
      <c r="J67" s="4"/>
      <c r="M67" s="4"/>
    </row>
    <row r="68" spans="1:13" x14ac:dyDescent="0.2">
      <c r="J68" s="4"/>
      <c r="M68" s="4"/>
    </row>
    <row r="69" spans="1:13" x14ac:dyDescent="0.2">
      <c r="J69" s="4"/>
      <c r="M69" s="4"/>
    </row>
  </sheetData>
  <mergeCells count="24">
    <mergeCell ref="A57:D57"/>
    <mergeCell ref="A58:D58"/>
    <mergeCell ref="A59:D59"/>
    <mergeCell ref="A61:C61"/>
    <mergeCell ref="A62:I62"/>
    <mergeCell ref="A63:I63"/>
    <mergeCell ref="A51:D51"/>
    <mergeCell ref="A52:F52"/>
    <mergeCell ref="A53:D53"/>
    <mergeCell ref="A54:D54"/>
    <mergeCell ref="A55:D55"/>
    <mergeCell ref="A56:D56"/>
    <mergeCell ref="A43:D43"/>
    <mergeCell ref="A44:D44"/>
    <mergeCell ref="A45:D45"/>
    <mergeCell ref="A46:D46"/>
    <mergeCell ref="A47:D47"/>
    <mergeCell ref="A48:D48"/>
    <mergeCell ref="A1:I1"/>
    <mergeCell ref="A2:I2"/>
    <mergeCell ref="A3:I3"/>
    <mergeCell ref="A38:I38"/>
    <mergeCell ref="A40:D40"/>
    <mergeCell ref="A42:D42"/>
  </mergeCells>
  <pageMargins left="0.511811024" right="0.511811024" top="0.78740157499999996" bottom="0.78740157499999996" header="0.31496062000000002" footer="0.31496062000000002"/>
  <pageSetup paperSize="9"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CCD0E-2E0F-BF49-8CE3-20AA35192605}">
  <sheetPr>
    <pageSetUpPr fitToPage="1"/>
  </sheetPr>
  <dimension ref="A1:J59"/>
  <sheetViews>
    <sheetView topLeftCell="A13" zoomScale="115" zoomScaleNormal="115" workbookViewId="0">
      <selection sqref="A1:O66"/>
    </sheetView>
  </sheetViews>
  <sheetFormatPr baseColWidth="10" defaultColWidth="8.83203125" defaultRowHeight="15" x14ac:dyDescent="0.2"/>
  <cols>
    <col min="4" max="4" width="24.1640625" customWidth="1"/>
    <col min="5" max="5" width="10.5" customWidth="1"/>
    <col min="10" max="10" width="11.83203125" bestFit="1" customWidth="1"/>
  </cols>
  <sheetData>
    <row r="1" spans="1:10" ht="16" x14ac:dyDescent="0.2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10" ht="16" x14ac:dyDescent="0.2">
      <c r="A2" s="5" t="s">
        <v>131</v>
      </c>
      <c r="B2" s="6"/>
      <c r="C2" s="6"/>
      <c r="D2" s="6"/>
      <c r="E2" s="6"/>
      <c r="F2" s="6"/>
      <c r="G2" s="6"/>
      <c r="H2" s="6"/>
      <c r="I2" s="7"/>
    </row>
    <row r="3" spans="1:10" x14ac:dyDescent="0.2">
      <c r="A3" s="8" t="s">
        <v>2</v>
      </c>
      <c r="B3" s="9"/>
      <c r="C3" s="9"/>
      <c r="D3" s="9"/>
      <c r="E3" s="9"/>
      <c r="F3" s="9"/>
      <c r="G3" s="9"/>
      <c r="H3" s="9"/>
      <c r="I3" s="10"/>
    </row>
    <row r="4" spans="1:10" ht="16" x14ac:dyDescent="0.2">
      <c r="A4" s="11" t="s">
        <v>3</v>
      </c>
      <c r="B4" s="12"/>
      <c r="C4" s="13"/>
      <c r="D4" s="14" t="s">
        <v>4</v>
      </c>
      <c r="E4" s="15"/>
      <c r="F4" s="15"/>
      <c r="G4" s="15"/>
      <c r="H4" s="15"/>
      <c r="I4" s="16"/>
    </row>
    <row r="5" spans="1:10" ht="26" x14ac:dyDescent="0.2">
      <c r="A5" s="11" t="s">
        <v>5</v>
      </c>
      <c r="B5" s="12"/>
      <c r="C5" s="13"/>
      <c r="D5" s="17" t="s">
        <v>6</v>
      </c>
      <c r="E5" s="15"/>
      <c r="F5" s="15"/>
      <c r="G5" s="15"/>
      <c r="H5" s="15"/>
      <c r="I5" s="16"/>
    </row>
    <row r="6" spans="1:10" ht="16" x14ac:dyDescent="0.2">
      <c r="A6" s="18" t="s">
        <v>7</v>
      </c>
      <c r="B6" s="13"/>
      <c r="C6" s="13"/>
      <c r="E6" s="15"/>
      <c r="F6" s="15"/>
      <c r="G6" s="15"/>
      <c r="H6" s="15"/>
      <c r="I6" s="16"/>
    </row>
    <row r="7" spans="1:10" ht="16" x14ac:dyDescent="0.2">
      <c r="A7" s="18" t="s">
        <v>8</v>
      </c>
      <c r="B7" s="13"/>
      <c r="C7" s="13"/>
      <c r="D7" s="19" t="s">
        <v>9</v>
      </c>
      <c r="E7" s="15"/>
      <c r="F7" s="15"/>
      <c r="G7" s="15"/>
      <c r="H7" s="15"/>
      <c r="I7" s="16"/>
    </row>
    <row r="8" spans="1:10" ht="16" x14ac:dyDescent="0.2">
      <c r="A8" s="18"/>
      <c r="B8" s="13"/>
      <c r="C8" s="13"/>
      <c r="D8" s="19" t="s">
        <v>10</v>
      </c>
      <c r="E8" s="15"/>
      <c r="F8" s="15"/>
      <c r="G8" s="15"/>
      <c r="H8" s="15"/>
      <c r="I8" s="16"/>
    </row>
    <row r="9" spans="1:10" ht="16" x14ac:dyDescent="0.2">
      <c r="A9" s="18" t="s">
        <v>11</v>
      </c>
      <c r="B9" s="13"/>
      <c r="C9" s="13"/>
      <c r="D9" s="20">
        <v>2024</v>
      </c>
      <c r="E9" s="15"/>
      <c r="F9" s="15"/>
      <c r="G9" s="15"/>
      <c r="H9" s="15"/>
      <c r="I9" s="16"/>
    </row>
    <row r="10" spans="1:10" ht="16" x14ac:dyDescent="0.2">
      <c r="A10" s="18" t="s">
        <v>12</v>
      </c>
      <c r="B10" s="13"/>
      <c r="C10" s="13"/>
      <c r="D10" s="17" t="s">
        <v>13</v>
      </c>
      <c r="E10" s="15"/>
      <c r="F10" s="15"/>
      <c r="G10" s="15"/>
      <c r="H10" s="15"/>
      <c r="I10" s="16"/>
    </row>
    <row r="11" spans="1:10" ht="16" x14ac:dyDescent="0.2">
      <c r="A11" s="18" t="s">
        <v>14</v>
      </c>
      <c r="B11" s="13"/>
      <c r="C11" s="13"/>
      <c r="D11" s="14" t="s">
        <v>15</v>
      </c>
      <c r="E11" s="15"/>
      <c r="F11" s="15"/>
      <c r="G11" s="15"/>
      <c r="H11" s="15"/>
      <c r="I11" s="16"/>
    </row>
    <row r="12" spans="1:10" ht="16" x14ac:dyDescent="0.2">
      <c r="A12" s="18" t="s">
        <v>16</v>
      </c>
      <c r="B12" s="13"/>
      <c r="C12" s="13"/>
      <c r="D12" s="17" t="s">
        <v>17</v>
      </c>
      <c r="E12" s="15"/>
      <c r="F12" s="15"/>
      <c r="G12" s="15"/>
      <c r="H12" s="15"/>
      <c r="I12" s="16"/>
    </row>
    <row r="13" spans="1:10" ht="26" x14ac:dyDescent="0.2">
      <c r="A13" s="18" t="s">
        <v>18</v>
      </c>
      <c r="B13" s="13"/>
      <c r="C13" s="13"/>
      <c r="D13" s="21">
        <v>176500</v>
      </c>
      <c r="E13" s="20" t="s">
        <v>19</v>
      </c>
      <c r="F13" s="15"/>
      <c r="G13" s="15"/>
      <c r="H13" s="15"/>
      <c r="I13" s="16"/>
    </row>
    <row r="14" spans="1:10" ht="51" x14ac:dyDescent="0.2">
      <c r="A14" s="22" t="s">
        <v>20</v>
      </c>
      <c r="B14" s="23" t="s">
        <v>21</v>
      </c>
      <c r="C14" s="23" t="s">
        <v>22</v>
      </c>
      <c r="D14" s="24" t="s">
        <v>23</v>
      </c>
      <c r="E14" s="24" t="s">
        <v>24</v>
      </c>
      <c r="F14" s="25" t="s">
        <v>25</v>
      </c>
      <c r="G14" s="26" t="s">
        <v>26</v>
      </c>
      <c r="H14" s="25" t="s">
        <v>27</v>
      </c>
      <c r="I14" s="27" t="s">
        <v>28</v>
      </c>
    </row>
    <row r="15" spans="1:10" ht="36" x14ac:dyDescent="0.2">
      <c r="A15" s="28">
        <v>45417</v>
      </c>
      <c r="B15" s="29" t="s">
        <v>29</v>
      </c>
      <c r="C15" s="29" t="s">
        <v>30</v>
      </c>
      <c r="D15" s="30" t="s">
        <v>132</v>
      </c>
      <c r="E15" s="30" t="s">
        <v>32</v>
      </c>
      <c r="F15" s="30">
        <v>1</v>
      </c>
      <c r="G15" s="31">
        <v>2375.44</v>
      </c>
      <c r="H15" s="31"/>
      <c r="I15" s="32">
        <f>G15+H15</f>
        <v>2375.44</v>
      </c>
      <c r="J15" s="97">
        <v>45418</v>
      </c>
    </row>
    <row r="16" spans="1:10" ht="36" x14ac:dyDescent="0.2">
      <c r="A16" s="28">
        <v>45417</v>
      </c>
      <c r="B16" s="29" t="s">
        <v>29</v>
      </c>
      <c r="C16" s="29" t="s">
        <v>30</v>
      </c>
      <c r="D16" s="30" t="s">
        <v>133</v>
      </c>
      <c r="E16" s="30" t="s">
        <v>32</v>
      </c>
      <c r="F16" s="34">
        <v>1</v>
      </c>
      <c r="G16" s="31">
        <v>1476.33</v>
      </c>
      <c r="H16" s="32"/>
      <c r="I16" s="32">
        <f t="shared" ref="I16:I31" si="0">G16+H16</f>
        <v>1476.33</v>
      </c>
      <c r="J16" s="97">
        <v>45418</v>
      </c>
    </row>
    <row r="17" spans="1:10" ht="36" x14ac:dyDescent="0.2">
      <c r="A17" s="28">
        <v>45417</v>
      </c>
      <c r="B17" s="29" t="s">
        <v>29</v>
      </c>
      <c r="C17" s="29" t="s">
        <v>30</v>
      </c>
      <c r="D17" s="30" t="s">
        <v>134</v>
      </c>
      <c r="E17" s="30" t="s">
        <v>32</v>
      </c>
      <c r="F17" s="34">
        <v>1</v>
      </c>
      <c r="G17" s="31">
        <v>3052.35</v>
      </c>
      <c r="H17" s="32"/>
      <c r="I17" s="32">
        <f t="shared" si="0"/>
        <v>3052.35</v>
      </c>
      <c r="J17" s="97">
        <v>45418</v>
      </c>
    </row>
    <row r="18" spans="1:10" ht="36" x14ac:dyDescent="0.2">
      <c r="A18" s="28">
        <v>45417</v>
      </c>
      <c r="B18" s="29" t="s">
        <v>29</v>
      </c>
      <c r="C18" s="29" t="s">
        <v>30</v>
      </c>
      <c r="D18" s="30" t="s">
        <v>135</v>
      </c>
      <c r="E18" s="30" t="s">
        <v>32</v>
      </c>
      <c r="F18" s="34">
        <v>1</v>
      </c>
      <c r="G18" s="31">
        <v>1476.33</v>
      </c>
      <c r="H18" s="32"/>
      <c r="I18" s="32">
        <f t="shared" si="0"/>
        <v>1476.33</v>
      </c>
      <c r="J18" s="97">
        <v>45418</v>
      </c>
    </row>
    <row r="19" spans="1:10" x14ac:dyDescent="0.2">
      <c r="A19" s="28">
        <v>45417</v>
      </c>
      <c r="B19" s="35">
        <v>45383</v>
      </c>
      <c r="C19" s="29" t="s">
        <v>36</v>
      </c>
      <c r="D19" s="30" t="s">
        <v>37</v>
      </c>
      <c r="E19" s="30" t="s">
        <v>38</v>
      </c>
      <c r="F19" s="30">
        <v>8</v>
      </c>
      <c r="G19" s="31">
        <v>1025</v>
      </c>
      <c r="H19" s="31"/>
      <c r="I19" s="32">
        <f t="shared" si="0"/>
        <v>1025</v>
      </c>
      <c r="J19" s="97">
        <v>45421</v>
      </c>
    </row>
    <row r="20" spans="1:10" ht="24" x14ac:dyDescent="0.2">
      <c r="A20" s="28">
        <v>45417</v>
      </c>
      <c r="B20" s="35">
        <v>45383</v>
      </c>
      <c r="C20" s="35" t="s">
        <v>39</v>
      </c>
      <c r="D20" s="30" t="s">
        <v>40</v>
      </c>
      <c r="E20" s="30" t="s">
        <v>32</v>
      </c>
      <c r="F20" s="30">
        <v>9</v>
      </c>
      <c r="G20" s="31">
        <v>2215</v>
      </c>
      <c r="H20" s="31">
        <v>34227.230000000003</v>
      </c>
      <c r="I20" s="32">
        <f t="shared" si="0"/>
        <v>36442.230000000003</v>
      </c>
      <c r="J20" s="97">
        <v>45421</v>
      </c>
    </row>
    <row r="21" spans="1:10" ht="24" x14ac:dyDescent="0.2">
      <c r="A21" s="28">
        <v>45404</v>
      </c>
      <c r="B21" s="36">
        <v>5100</v>
      </c>
      <c r="C21" s="35" t="s">
        <v>136</v>
      </c>
      <c r="D21" s="30" t="s">
        <v>120</v>
      </c>
      <c r="E21" s="30" t="s">
        <v>51</v>
      </c>
      <c r="F21" s="30">
        <v>6</v>
      </c>
      <c r="G21" s="31">
        <v>105.6</v>
      </c>
      <c r="H21" s="31"/>
      <c r="I21" s="32">
        <f t="shared" si="0"/>
        <v>105.6</v>
      </c>
    </row>
    <row r="22" spans="1:10" ht="24" x14ac:dyDescent="0.2">
      <c r="A22" s="28">
        <v>45405</v>
      </c>
      <c r="B22" s="36" t="s">
        <v>137</v>
      </c>
      <c r="C22" s="35" t="s">
        <v>136</v>
      </c>
      <c r="D22" s="30" t="s">
        <v>120</v>
      </c>
      <c r="E22" s="30" t="s">
        <v>51</v>
      </c>
      <c r="F22" s="30">
        <v>6</v>
      </c>
      <c r="G22" s="31">
        <v>84.22</v>
      </c>
      <c r="H22" s="31"/>
      <c r="I22" s="32">
        <f t="shared" si="0"/>
        <v>84.22</v>
      </c>
    </row>
    <row r="23" spans="1:10" x14ac:dyDescent="0.2">
      <c r="A23" s="28">
        <v>45401</v>
      </c>
      <c r="B23" s="36" t="s">
        <v>138</v>
      </c>
      <c r="C23" s="35" t="s">
        <v>136</v>
      </c>
      <c r="D23" s="30" t="s">
        <v>139</v>
      </c>
      <c r="E23" s="30" t="s">
        <v>51</v>
      </c>
      <c r="F23" s="30">
        <v>6</v>
      </c>
      <c r="G23" s="31">
        <v>95.88</v>
      </c>
      <c r="H23" s="31"/>
      <c r="I23" s="32">
        <f t="shared" si="0"/>
        <v>95.88</v>
      </c>
    </row>
    <row r="24" spans="1:10" x14ac:dyDescent="0.2">
      <c r="A24" s="28">
        <v>45402</v>
      </c>
      <c r="B24" s="36" t="s">
        <v>140</v>
      </c>
      <c r="C24" s="35" t="s">
        <v>136</v>
      </c>
      <c r="D24" s="30" t="s">
        <v>141</v>
      </c>
      <c r="E24" s="30" t="s">
        <v>51</v>
      </c>
      <c r="F24" s="30">
        <v>6</v>
      </c>
      <c r="G24" s="31">
        <v>74.3</v>
      </c>
      <c r="H24" s="31"/>
      <c r="I24" s="32">
        <f t="shared" si="0"/>
        <v>74.3</v>
      </c>
    </row>
    <row r="25" spans="1:10" ht="24" x14ac:dyDescent="0.2">
      <c r="A25" s="28">
        <v>45406</v>
      </c>
      <c r="B25" s="36" t="s">
        <v>142</v>
      </c>
      <c r="C25" s="35" t="s">
        <v>42</v>
      </c>
      <c r="D25" s="30" t="s">
        <v>143</v>
      </c>
      <c r="E25" s="30" t="s">
        <v>44</v>
      </c>
      <c r="F25" s="30">
        <v>3</v>
      </c>
      <c r="G25" s="31">
        <v>737</v>
      </c>
      <c r="H25" s="31"/>
      <c r="I25" s="32">
        <f t="shared" si="0"/>
        <v>737</v>
      </c>
      <c r="J25" s="97">
        <v>45407</v>
      </c>
    </row>
    <row r="26" spans="1:10" ht="24" x14ac:dyDescent="0.2">
      <c r="A26" s="28">
        <v>45407</v>
      </c>
      <c r="B26" s="36" t="s">
        <v>144</v>
      </c>
      <c r="C26" s="35" t="s">
        <v>42</v>
      </c>
      <c r="D26" s="30" t="s">
        <v>114</v>
      </c>
      <c r="E26" s="30" t="s">
        <v>44</v>
      </c>
      <c r="F26" s="30">
        <v>3</v>
      </c>
      <c r="G26" s="31">
        <v>1442.61</v>
      </c>
      <c r="H26" s="31"/>
      <c r="I26" s="32">
        <f t="shared" si="0"/>
        <v>1442.61</v>
      </c>
      <c r="J26" s="97">
        <v>45407</v>
      </c>
    </row>
    <row r="27" spans="1:10" x14ac:dyDescent="0.2">
      <c r="A27" s="37">
        <v>45399</v>
      </c>
      <c r="B27" s="38" t="s">
        <v>145</v>
      </c>
      <c r="C27" s="39" t="s">
        <v>46</v>
      </c>
      <c r="D27" s="40" t="s">
        <v>53</v>
      </c>
      <c r="E27" s="40" t="s">
        <v>48</v>
      </c>
      <c r="F27" s="40">
        <v>5</v>
      </c>
      <c r="G27" s="41">
        <v>3000</v>
      </c>
      <c r="H27" s="41"/>
      <c r="I27" s="32">
        <f t="shared" si="0"/>
        <v>3000</v>
      </c>
      <c r="J27" s="97">
        <v>45400</v>
      </c>
    </row>
    <row r="28" spans="1:10" ht="24" x14ac:dyDescent="0.2">
      <c r="A28" s="37">
        <v>45408</v>
      </c>
      <c r="B28" s="38" t="s">
        <v>146</v>
      </c>
      <c r="C28" s="39" t="s">
        <v>57</v>
      </c>
      <c r="D28" s="40" t="s">
        <v>123</v>
      </c>
      <c r="E28" s="40" t="s">
        <v>59</v>
      </c>
      <c r="F28" s="40">
        <v>4</v>
      </c>
      <c r="G28" s="41">
        <v>119.56</v>
      </c>
      <c r="H28" s="41"/>
      <c r="I28" s="32">
        <f t="shared" si="0"/>
        <v>119.56</v>
      </c>
      <c r="J28" s="97">
        <v>45408</v>
      </c>
    </row>
    <row r="29" spans="1:10" ht="24" x14ac:dyDescent="0.2">
      <c r="A29" s="37">
        <v>45398</v>
      </c>
      <c r="B29" s="38" t="s">
        <v>147</v>
      </c>
      <c r="C29" s="39" t="s">
        <v>57</v>
      </c>
      <c r="D29" s="40" t="s">
        <v>125</v>
      </c>
      <c r="E29" s="40" t="s">
        <v>59</v>
      </c>
      <c r="F29" s="40">
        <v>4</v>
      </c>
      <c r="G29" s="41">
        <v>341.1</v>
      </c>
      <c r="H29" s="41"/>
      <c r="I29" s="32">
        <f t="shared" si="0"/>
        <v>341.1</v>
      </c>
      <c r="J29" s="97">
        <v>45399</v>
      </c>
    </row>
    <row r="30" spans="1:10" x14ac:dyDescent="0.2">
      <c r="A30" s="37">
        <v>45400</v>
      </c>
      <c r="B30" s="38" t="s">
        <v>148</v>
      </c>
      <c r="C30" s="39" t="s">
        <v>57</v>
      </c>
      <c r="D30" s="40" t="s">
        <v>127</v>
      </c>
      <c r="E30" s="40" t="s">
        <v>64</v>
      </c>
      <c r="F30" s="40">
        <v>2</v>
      </c>
      <c r="G30" s="41">
        <v>78.239999999999995</v>
      </c>
      <c r="H30" s="41"/>
      <c r="I30" s="32">
        <f t="shared" si="0"/>
        <v>78.239999999999995</v>
      </c>
      <c r="J30" s="97">
        <v>45401</v>
      </c>
    </row>
    <row r="31" spans="1:10" x14ac:dyDescent="0.2">
      <c r="A31" s="37">
        <v>45386</v>
      </c>
      <c r="B31" s="38" t="s">
        <v>149</v>
      </c>
      <c r="C31" s="39" t="s">
        <v>57</v>
      </c>
      <c r="D31" s="40" t="s">
        <v>63</v>
      </c>
      <c r="E31" s="40" t="s">
        <v>64</v>
      </c>
      <c r="F31" s="40">
        <v>2</v>
      </c>
      <c r="G31" s="41">
        <v>1845.33</v>
      </c>
      <c r="H31" s="41"/>
      <c r="I31" s="32">
        <f t="shared" si="0"/>
        <v>1845.33</v>
      </c>
      <c r="J31" s="97">
        <v>45392</v>
      </c>
    </row>
    <row r="32" spans="1:10" x14ac:dyDescent="0.2">
      <c r="A32" s="42"/>
      <c r="B32" s="43"/>
      <c r="C32" s="44"/>
      <c r="D32" s="44"/>
      <c r="E32" s="44"/>
      <c r="F32" s="45"/>
      <c r="G32" s="45">
        <f>SUM(G15:G31)</f>
        <v>19544.29</v>
      </c>
      <c r="H32" s="45">
        <f>SUM(H15:H31)</f>
        <v>34227.230000000003</v>
      </c>
      <c r="I32" s="45">
        <f>SUM(I15:I31)</f>
        <v>53771.520000000004</v>
      </c>
    </row>
    <row r="33" spans="1:9" x14ac:dyDescent="0.2">
      <c r="A33" s="47"/>
      <c r="B33" s="48"/>
      <c r="C33" s="49"/>
      <c r="D33" s="49"/>
      <c r="E33" s="49"/>
      <c r="F33" s="50"/>
      <c r="G33" s="50"/>
      <c r="H33" s="50"/>
      <c r="I33" s="50"/>
    </row>
    <row r="34" spans="1:9" x14ac:dyDescent="0.2">
      <c r="A34" s="51" t="s">
        <v>67</v>
      </c>
      <c r="B34" s="52"/>
      <c r="C34" s="52"/>
      <c r="D34" s="52"/>
      <c r="E34" s="52"/>
      <c r="F34" s="52"/>
      <c r="G34" s="52"/>
      <c r="H34" s="52"/>
      <c r="I34" s="53"/>
    </row>
    <row r="35" spans="1:9" x14ac:dyDescent="0.2">
      <c r="A35" s="54"/>
      <c r="B35" s="55"/>
      <c r="C35" s="55"/>
      <c r="D35" s="55"/>
      <c r="E35" s="55"/>
      <c r="F35" s="55"/>
      <c r="G35" s="56" t="s">
        <v>68</v>
      </c>
      <c r="H35" s="56" t="s">
        <v>27</v>
      </c>
      <c r="I35" s="56" t="s">
        <v>28</v>
      </c>
    </row>
    <row r="36" spans="1:9" x14ac:dyDescent="0.2">
      <c r="A36" s="57" t="s">
        <v>69</v>
      </c>
      <c r="B36" s="58"/>
      <c r="C36" s="58"/>
      <c r="D36" s="58"/>
      <c r="E36" s="59"/>
      <c r="F36" s="60">
        <v>1</v>
      </c>
      <c r="G36" s="61">
        <f t="shared" ref="G36:G44" ca="1" si="1">SUMIF($F$15:$G$31,F36,$G$15:$G$31)</f>
        <v>8380.4500000000007</v>
      </c>
      <c r="H36" s="61">
        <f t="shared" ref="H36:H44" ca="1" si="2">SUMIF($F$15:$H$31,F36,$H$15:$H$31)</f>
        <v>0</v>
      </c>
      <c r="I36" s="62">
        <f ca="1">G36+H36</f>
        <v>8380.4500000000007</v>
      </c>
    </row>
    <row r="37" spans="1:9" x14ac:dyDescent="0.2">
      <c r="A37" s="63" t="s">
        <v>70</v>
      </c>
      <c r="B37" s="64"/>
      <c r="C37" s="64"/>
      <c r="D37" s="64"/>
      <c r="E37" s="64"/>
      <c r="F37" s="65">
        <v>2</v>
      </c>
      <c r="G37" s="61">
        <f t="shared" ca="1" si="1"/>
        <v>1923.57</v>
      </c>
      <c r="H37" s="61">
        <f t="shared" ca="1" si="2"/>
        <v>0</v>
      </c>
      <c r="I37" s="62">
        <f t="shared" ref="I37:I42" ca="1" si="3">SUM(G37:H37)</f>
        <v>1923.57</v>
      </c>
    </row>
    <row r="38" spans="1:9" x14ac:dyDescent="0.2">
      <c r="A38" s="57" t="s">
        <v>71</v>
      </c>
      <c r="B38" s="58"/>
      <c r="C38" s="58"/>
      <c r="D38" s="58"/>
      <c r="E38" s="59"/>
      <c r="F38" s="60">
        <v>3</v>
      </c>
      <c r="G38" s="61">
        <f t="shared" ca="1" si="1"/>
        <v>2179.6099999999997</v>
      </c>
      <c r="H38" s="61">
        <f t="shared" ca="1" si="2"/>
        <v>0</v>
      </c>
      <c r="I38" s="62">
        <f t="shared" ca="1" si="3"/>
        <v>2179.6099999999997</v>
      </c>
    </row>
    <row r="39" spans="1:9" x14ac:dyDescent="0.2">
      <c r="A39" s="57" t="s">
        <v>72</v>
      </c>
      <c r="B39" s="58"/>
      <c r="C39" s="58"/>
      <c r="D39" s="58"/>
      <c r="E39" s="66"/>
      <c r="F39" s="67">
        <v>4</v>
      </c>
      <c r="G39" s="61">
        <f t="shared" ca="1" si="1"/>
        <v>460.66</v>
      </c>
      <c r="H39" s="61">
        <f t="shared" ca="1" si="2"/>
        <v>0</v>
      </c>
      <c r="I39" s="62">
        <f t="shared" ca="1" si="3"/>
        <v>460.66</v>
      </c>
    </row>
    <row r="40" spans="1:9" x14ac:dyDescent="0.2">
      <c r="A40" s="57" t="s">
        <v>73</v>
      </c>
      <c r="B40" s="58"/>
      <c r="C40" s="58"/>
      <c r="D40" s="58"/>
      <c r="E40" s="66"/>
      <c r="F40" s="67">
        <v>5</v>
      </c>
      <c r="G40" s="61">
        <f t="shared" ca="1" si="1"/>
        <v>3000</v>
      </c>
      <c r="H40" s="61">
        <f t="shared" ca="1" si="2"/>
        <v>0</v>
      </c>
      <c r="I40" s="62">
        <f t="shared" ca="1" si="3"/>
        <v>3000</v>
      </c>
    </row>
    <row r="41" spans="1:9" x14ac:dyDescent="0.2">
      <c r="A41" s="57" t="s">
        <v>74</v>
      </c>
      <c r="B41" s="58"/>
      <c r="C41" s="58"/>
      <c r="D41" s="58"/>
      <c r="E41" s="66"/>
      <c r="F41" s="67">
        <v>6</v>
      </c>
      <c r="G41" s="61">
        <f t="shared" ca="1" si="1"/>
        <v>360</v>
      </c>
      <c r="H41" s="61">
        <f t="shared" ca="1" si="2"/>
        <v>0</v>
      </c>
      <c r="I41" s="62">
        <f ca="1">SUM(G41:H41)</f>
        <v>360</v>
      </c>
    </row>
    <row r="42" spans="1:9" x14ac:dyDescent="0.2">
      <c r="A42" s="57" t="s">
        <v>75</v>
      </c>
      <c r="B42" s="58"/>
      <c r="C42" s="58"/>
      <c r="D42" s="58"/>
      <c r="E42" s="68"/>
      <c r="F42" s="69">
        <v>7</v>
      </c>
      <c r="G42" s="61">
        <f t="shared" ca="1" si="1"/>
        <v>0</v>
      </c>
      <c r="H42" s="61">
        <f t="shared" ca="1" si="2"/>
        <v>0</v>
      </c>
      <c r="I42" s="62">
        <f t="shared" ca="1" si="3"/>
        <v>0</v>
      </c>
    </row>
    <row r="43" spans="1:9" x14ac:dyDescent="0.2">
      <c r="A43" s="57" t="s">
        <v>76</v>
      </c>
      <c r="B43" s="58"/>
      <c r="C43" s="58"/>
      <c r="D43" s="58"/>
      <c r="E43" s="68"/>
      <c r="F43" s="69">
        <v>8</v>
      </c>
      <c r="G43" s="61">
        <f t="shared" ca="1" si="1"/>
        <v>1025</v>
      </c>
      <c r="H43" s="61">
        <f t="shared" ca="1" si="2"/>
        <v>0</v>
      </c>
      <c r="I43" s="62">
        <v>1025</v>
      </c>
    </row>
    <row r="44" spans="1:9" x14ac:dyDescent="0.2">
      <c r="A44" s="57" t="s">
        <v>77</v>
      </c>
      <c r="B44" s="58"/>
      <c r="C44" s="58"/>
      <c r="D44" s="58"/>
      <c r="E44" s="68"/>
      <c r="F44" s="69">
        <v>9</v>
      </c>
      <c r="G44" s="61">
        <f t="shared" ca="1" si="1"/>
        <v>2215</v>
      </c>
      <c r="H44" s="61">
        <f t="shared" ca="1" si="2"/>
        <v>34227.230000000003</v>
      </c>
      <c r="I44" s="62">
        <f ca="1">SUM(G44:H44)</f>
        <v>36442.230000000003</v>
      </c>
    </row>
    <row r="45" spans="1:9" x14ac:dyDescent="0.2">
      <c r="A45" s="70" t="s">
        <v>78</v>
      </c>
      <c r="B45" s="71"/>
      <c r="C45" s="71"/>
      <c r="D45" s="71"/>
      <c r="E45" s="72"/>
      <c r="F45" s="72"/>
      <c r="G45" s="62">
        <f ca="1">SUM(G36:G44)</f>
        <v>19544.29</v>
      </c>
      <c r="H45" s="73">
        <f ca="1">SUM(H36:H44)</f>
        <v>34227.230000000003</v>
      </c>
      <c r="I45" s="62">
        <f ca="1">SUM(I36:I44)</f>
        <v>53771.520000000004</v>
      </c>
    </row>
    <row r="46" spans="1:9" x14ac:dyDescent="0.2">
      <c r="A46" s="74"/>
      <c r="B46" s="75"/>
      <c r="C46" s="75"/>
      <c r="D46" s="75"/>
      <c r="E46" s="76"/>
      <c r="F46" s="76"/>
      <c r="G46" s="77"/>
      <c r="H46" s="78"/>
      <c r="I46" s="77"/>
    </row>
    <row r="47" spans="1:9" x14ac:dyDescent="0.2">
      <c r="A47" s="57" t="s">
        <v>69</v>
      </c>
      <c r="B47" s="58"/>
      <c r="C47" s="58"/>
      <c r="D47" s="58"/>
      <c r="E47" s="59"/>
      <c r="F47" s="79"/>
      <c r="G47" s="61">
        <v>12300</v>
      </c>
      <c r="H47" s="61">
        <v>0</v>
      </c>
      <c r="I47" s="62">
        <f>G47+H47</f>
        <v>12300</v>
      </c>
    </row>
    <row r="48" spans="1:9" x14ac:dyDescent="0.2">
      <c r="A48" s="81" t="s">
        <v>70</v>
      </c>
      <c r="B48" s="82"/>
      <c r="C48" s="82"/>
      <c r="D48" s="82"/>
      <c r="E48" s="82"/>
      <c r="F48" s="82"/>
      <c r="G48" s="61">
        <v>1945</v>
      </c>
      <c r="H48" s="61">
        <v>0</v>
      </c>
      <c r="I48" s="62">
        <f>G48+H48</f>
        <v>1945</v>
      </c>
    </row>
    <row r="49" spans="1:9" x14ac:dyDescent="0.2">
      <c r="A49" s="57" t="s">
        <v>71</v>
      </c>
      <c r="B49" s="58"/>
      <c r="C49" s="58"/>
      <c r="D49" s="58"/>
      <c r="E49" s="59"/>
      <c r="F49" s="79"/>
      <c r="G49" s="61">
        <v>1000</v>
      </c>
      <c r="H49" s="61">
        <v>0</v>
      </c>
      <c r="I49" s="62">
        <f>G49+H49</f>
        <v>1000</v>
      </c>
    </row>
    <row r="50" spans="1:9" x14ac:dyDescent="0.2">
      <c r="A50" s="57" t="s">
        <v>72</v>
      </c>
      <c r="B50" s="58"/>
      <c r="C50" s="58"/>
      <c r="D50" s="58"/>
      <c r="E50" s="66"/>
      <c r="F50" s="83"/>
      <c r="G50" s="61">
        <v>500</v>
      </c>
      <c r="H50" s="61">
        <v>0</v>
      </c>
      <c r="I50" s="62">
        <v>500</v>
      </c>
    </row>
    <row r="51" spans="1:9" x14ac:dyDescent="0.2">
      <c r="A51" s="57" t="s">
        <v>73</v>
      </c>
      <c r="B51" s="58"/>
      <c r="C51" s="58"/>
      <c r="D51" s="58"/>
      <c r="E51" s="66"/>
      <c r="F51" s="83"/>
      <c r="G51" s="61">
        <v>3000</v>
      </c>
      <c r="H51" s="61">
        <v>0</v>
      </c>
      <c r="I51" s="62">
        <v>2370</v>
      </c>
    </row>
    <row r="52" spans="1:9" x14ac:dyDescent="0.2">
      <c r="A52" s="57" t="s">
        <v>74</v>
      </c>
      <c r="B52" s="58"/>
      <c r="C52" s="58"/>
      <c r="D52" s="58"/>
      <c r="E52" s="66"/>
      <c r="F52" s="83"/>
      <c r="G52" s="61">
        <v>360</v>
      </c>
      <c r="H52" s="61">
        <v>0</v>
      </c>
      <c r="I52" s="62">
        <v>800</v>
      </c>
    </row>
    <row r="53" spans="1:9" x14ac:dyDescent="0.2">
      <c r="A53" s="57" t="s">
        <v>75</v>
      </c>
      <c r="B53" s="58"/>
      <c r="C53" s="58"/>
      <c r="D53" s="58"/>
      <c r="E53" s="66"/>
      <c r="F53" s="83"/>
      <c r="G53" s="61">
        <v>600</v>
      </c>
      <c r="H53" s="61">
        <v>0</v>
      </c>
      <c r="I53" s="62">
        <v>100</v>
      </c>
    </row>
    <row r="54" spans="1:9" x14ac:dyDescent="0.2">
      <c r="A54" s="57" t="s">
        <v>76</v>
      </c>
      <c r="B54" s="58"/>
      <c r="C54" s="58"/>
      <c r="D54" s="58"/>
      <c r="E54" s="66"/>
      <c r="F54" s="83"/>
      <c r="G54" s="61">
        <v>1025</v>
      </c>
      <c r="H54" s="61">
        <v>0</v>
      </c>
      <c r="I54" s="62">
        <v>1080</v>
      </c>
    </row>
    <row r="55" spans="1:9" x14ac:dyDescent="0.2">
      <c r="A55" s="57" t="s">
        <v>77</v>
      </c>
      <c r="B55" s="58"/>
      <c r="C55" s="58"/>
      <c r="D55" s="58"/>
      <c r="E55" s="66"/>
      <c r="F55" s="83"/>
      <c r="G55" s="61">
        <v>2215</v>
      </c>
      <c r="H55" s="61">
        <v>0</v>
      </c>
      <c r="I55" s="62">
        <f>G55</f>
        <v>2215</v>
      </c>
    </row>
    <row r="56" spans="1:9" x14ac:dyDescent="0.2">
      <c r="A56" s="84" t="s">
        <v>78</v>
      </c>
      <c r="B56" s="85"/>
      <c r="C56" s="85"/>
      <c r="D56" s="85"/>
      <c r="E56" s="86"/>
      <c r="F56" s="86"/>
      <c r="G56" s="62">
        <f>SUM(G47:G55)</f>
        <v>22945</v>
      </c>
      <c r="H56" s="73">
        <f>SUM(H47:H55)</f>
        <v>0</v>
      </c>
      <c r="I56" s="62">
        <f>SUM(I47:I54)</f>
        <v>20095</v>
      </c>
    </row>
    <row r="57" spans="1:9" x14ac:dyDescent="0.2">
      <c r="A57" s="87" t="s">
        <v>150</v>
      </c>
      <c r="B57" s="88"/>
      <c r="C57" s="88"/>
      <c r="D57" s="89"/>
      <c r="E57" s="90"/>
      <c r="F57" s="90"/>
      <c r="G57" s="91"/>
      <c r="H57" s="90"/>
      <c r="I57" s="91"/>
    </row>
    <row r="58" spans="1:9" x14ac:dyDescent="0.2">
      <c r="A58" s="92" t="s">
        <v>80</v>
      </c>
      <c r="B58" s="92"/>
      <c r="C58" s="92"/>
      <c r="D58" s="92"/>
      <c r="E58" s="92"/>
      <c r="F58" s="92"/>
      <c r="G58" s="92"/>
      <c r="H58" s="92"/>
      <c r="I58" s="92"/>
    </row>
    <row r="59" spans="1:9" x14ac:dyDescent="0.2">
      <c r="A59" s="92" t="s">
        <v>81</v>
      </c>
      <c r="B59" s="92"/>
      <c r="C59" s="92"/>
      <c r="D59" s="92"/>
      <c r="E59" s="92"/>
      <c r="F59" s="92"/>
      <c r="G59" s="92"/>
      <c r="H59" s="92"/>
      <c r="I59" s="92"/>
    </row>
  </sheetData>
  <mergeCells count="24">
    <mergeCell ref="A53:D53"/>
    <mergeCell ref="A54:D54"/>
    <mergeCell ref="A55:D55"/>
    <mergeCell ref="A57:C57"/>
    <mergeCell ref="A58:I58"/>
    <mergeCell ref="A59:I59"/>
    <mergeCell ref="A47:D47"/>
    <mergeCell ref="A48:F48"/>
    <mergeCell ref="A49:D49"/>
    <mergeCell ref="A50:D50"/>
    <mergeCell ref="A51:D51"/>
    <mergeCell ref="A52:D52"/>
    <mergeCell ref="A39:D39"/>
    <mergeCell ref="A40:D40"/>
    <mergeCell ref="A41:D41"/>
    <mergeCell ref="A42:D42"/>
    <mergeCell ref="A43:D43"/>
    <mergeCell ref="A44:D44"/>
    <mergeCell ref="A1:I1"/>
    <mergeCell ref="A2:I2"/>
    <mergeCell ref="A3:I3"/>
    <mergeCell ref="A34:I34"/>
    <mergeCell ref="A36:D36"/>
    <mergeCell ref="A38:D38"/>
  </mergeCells>
  <pageMargins left="0.511811024" right="0.511811024" top="0.78740157499999996" bottom="0.78740157499999996" header="0.31496062000000002" footer="0.31496062000000002"/>
  <pageSetup paperSize="9" scale="6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B83F7-FEA9-7D47-A345-2CDFBF388875}">
  <sheetPr>
    <pageSetUpPr fitToPage="1"/>
  </sheetPr>
  <dimension ref="A1:J60"/>
  <sheetViews>
    <sheetView topLeftCell="A15" workbookViewId="0">
      <selection sqref="A1:O66"/>
    </sheetView>
  </sheetViews>
  <sheetFormatPr baseColWidth="10" defaultColWidth="8.83203125" defaultRowHeight="15" x14ac:dyDescent="0.2"/>
  <cols>
    <col min="4" max="4" width="61.83203125" customWidth="1"/>
    <col min="10" max="10" width="10.6640625" bestFit="1" customWidth="1"/>
  </cols>
  <sheetData>
    <row r="1" spans="1:10" ht="16" x14ac:dyDescent="0.2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10" ht="16" x14ac:dyDescent="0.2">
      <c r="A2" s="5" t="s">
        <v>151</v>
      </c>
      <c r="B2" s="6"/>
      <c r="C2" s="6"/>
      <c r="D2" s="6"/>
      <c r="E2" s="6"/>
      <c r="F2" s="6"/>
      <c r="G2" s="6"/>
      <c r="H2" s="6"/>
      <c r="I2" s="7"/>
    </row>
    <row r="3" spans="1:10" x14ac:dyDescent="0.2">
      <c r="A3" s="8" t="s">
        <v>2</v>
      </c>
      <c r="B3" s="9"/>
      <c r="C3" s="9"/>
      <c r="D3" s="9"/>
      <c r="E3" s="9"/>
      <c r="F3" s="9"/>
      <c r="G3" s="9"/>
      <c r="H3" s="9"/>
      <c r="I3" s="10"/>
    </row>
    <row r="4" spans="1:10" ht="16" x14ac:dyDescent="0.2">
      <c r="A4" s="11" t="s">
        <v>3</v>
      </c>
      <c r="B4" s="12"/>
      <c r="C4" s="13"/>
      <c r="D4" s="14" t="s">
        <v>4</v>
      </c>
      <c r="E4" s="15"/>
      <c r="F4" s="15"/>
      <c r="G4" s="15"/>
      <c r="H4" s="15"/>
      <c r="I4" s="16"/>
    </row>
    <row r="5" spans="1:10" ht="16" x14ac:dyDescent="0.2">
      <c r="A5" s="11" t="s">
        <v>5</v>
      </c>
      <c r="B5" s="12"/>
      <c r="C5" s="13"/>
      <c r="D5" s="17" t="s">
        <v>6</v>
      </c>
      <c r="E5" s="15"/>
      <c r="F5" s="15"/>
      <c r="G5" s="15"/>
      <c r="H5" s="15"/>
      <c r="I5" s="16"/>
    </row>
    <row r="6" spans="1:10" ht="16" x14ac:dyDescent="0.2">
      <c r="A6" s="18" t="s">
        <v>7</v>
      </c>
      <c r="B6" s="13"/>
      <c r="C6" s="13"/>
      <c r="E6" s="15"/>
      <c r="F6" s="15"/>
      <c r="G6" s="15"/>
      <c r="H6" s="15"/>
      <c r="I6" s="16"/>
    </row>
    <row r="7" spans="1:10" ht="16" x14ac:dyDescent="0.2">
      <c r="A7" s="18" t="s">
        <v>8</v>
      </c>
      <c r="B7" s="13"/>
      <c r="C7" s="13"/>
      <c r="D7" s="19" t="s">
        <v>9</v>
      </c>
      <c r="E7" s="15"/>
      <c r="F7" s="15"/>
      <c r="G7" s="15"/>
      <c r="H7" s="15"/>
      <c r="I7" s="16"/>
    </row>
    <row r="8" spans="1:10" ht="16" x14ac:dyDescent="0.2">
      <c r="A8" s="18"/>
      <c r="B8" s="13"/>
      <c r="C8" s="13"/>
      <c r="D8" s="19" t="s">
        <v>10</v>
      </c>
      <c r="E8" s="15"/>
      <c r="F8" s="15"/>
      <c r="G8" s="15"/>
      <c r="H8" s="15"/>
      <c r="I8" s="16"/>
    </row>
    <row r="9" spans="1:10" ht="16" x14ac:dyDescent="0.2">
      <c r="A9" s="18" t="s">
        <v>11</v>
      </c>
      <c r="B9" s="13"/>
      <c r="C9" s="13"/>
      <c r="D9" s="20">
        <v>2024</v>
      </c>
      <c r="E9" s="15"/>
      <c r="F9" s="15"/>
      <c r="G9" s="15"/>
      <c r="H9" s="15"/>
      <c r="I9" s="16"/>
    </row>
    <row r="10" spans="1:10" ht="16" x14ac:dyDescent="0.2">
      <c r="A10" s="18" t="s">
        <v>12</v>
      </c>
      <c r="B10" s="13"/>
      <c r="C10" s="13"/>
      <c r="D10" s="17" t="s">
        <v>13</v>
      </c>
      <c r="E10" s="15"/>
      <c r="F10" s="15"/>
      <c r="G10" s="15"/>
      <c r="H10" s="15"/>
      <c r="I10" s="16"/>
    </row>
    <row r="11" spans="1:10" ht="16" x14ac:dyDescent="0.2">
      <c r="A11" s="18" t="s">
        <v>14</v>
      </c>
      <c r="B11" s="13"/>
      <c r="C11" s="13"/>
      <c r="D11" s="14" t="s">
        <v>15</v>
      </c>
      <c r="E11" s="15"/>
      <c r="F11" s="15"/>
      <c r="G11" s="15"/>
      <c r="H11" s="15"/>
      <c r="I11" s="16"/>
    </row>
    <row r="12" spans="1:10" ht="16" x14ac:dyDescent="0.2">
      <c r="A12" s="18" t="s">
        <v>16</v>
      </c>
      <c r="B12" s="13"/>
      <c r="C12" s="13"/>
      <c r="D12" s="17" t="s">
        <v>17</v>
      </c>
      <c r="E12" s="15"/>
      <c r="F12" s="15"/>
      <c r="G12" s="15"/>
      <c r="H12" s="15"/>
      <c r="I12" s="16"/>
    </row>
    <row r="13" spans="1:10" ht="26" x14ac:dyDescent="0.2">
      <c r="A13" s="18" t="s">
        <v>18</v>
      </c>
      <c r="B13" s="13"/>
      <c r="C13" s="13"/>
      <c r="D13" s="21">
        <v>176500</v>
      </c>
      <c r="E13" s="20" t="s">
        <v>19</v>
      </c>
      <c r="F13" s="15"/>
      <c r="G13" s="15"/>
      <c r="H13" s="15"/>
      <c r="I13" s="16"/>
    </row>
    <row r="14" spans="1:10" ht="51" x14ac:dyDescent="0.2">
      <c r="A14" s="22" t="s">
        <v>20</v>
      </c>
      <c r="B14" s="23" t="s">
        <v>21</v>
      </c>
      <c r="C14" s="23" t="s">
        <v>22</v>
      </c>
      <c r="D14" s="24" t="s">
        <v>23</v>
      </c>
      <c r="E14" s="24" t="s">
        <v>24</v>
      </c>
      <c r="F14" s="25" t="s">
        <v>25</v>
      </c>
      <c r="G14" s="26" t="s">
        <v>26</v>
      </c>
      <c r="H14" s="25" t="s">
        <v>27</v>
      </c>
      <c r="I14" s="27" t="s">
        <v>28</v>
      </c>
    </row>
    <row r="15" spans="1:10" ht="24" x14ac:dyDescent="0.2">
      <c r="A15" s="28">
        <v>45448</v>
      </c>
      <c r="B15" s="29" t="s">
        <v>29</v>
      </c>
      <c r="C15" s="29" t="s">
        <v>30</v>
      </c>
      <c r="D15" s="30" t="s">
        <v>152</v>
      </c>
      <c r="E15" s="30" t="s">
        <v>32</v>
      </c>
      <c r="F15" s="30">
        <v>1</v>
      </c>
      <c r="G15" s="31">
        <v>2375.44</v>
      </c>
      <c r="H15" s="31"/>
      <c r="I15" s="32">
        <f>G15+H15</f>
        <v>2375.44</v>
      </c>
      <c r="J15" s="97">
        <v>45453</v>
      </c>
    </row>
    <row r="16" spans="1:10" ht="24" x14ac:dyDescent="0.2">
      <c r="A16" s="28">
        <v>45448</v>
      </c>
      <c r="B16" s="29" t="s">
        <v>29</v>
      </c>
      <c r="C16" s="29" t="s">
        <v>30</v>
      </c>
      <c r="D16" s="30" t="s">
        <v>153</v>
      </c>
      <c r="E16" s="30" t="s">
        <v>32</v>
      </c>
      <c r="F16" s="34">
        <v>1</v>
      </c>
      <c r="G16" s="31">
        <v>1476.33</v>
      </c>
      <c r="H16" s="32"/>
      <c r="I16" s="32">
        <f t="shared" ref="I16:I32" si="0">G16+H16</f>
        <v>1476.33</v>
      </c>
      <c r="J16" s="97">
        <v>45453</v>
      </c>
    </row>
    <row r="17" spans="1:10" ht="24" x14ac:dyDescent="0.2">
      <c r="A17" s="28">
        <v>45448</v>
      </c>
      <c r="B17" s="29" t="s">
        <v>29</v>
      </c>
      <c r="C17" s="29" t="s">
        <v>30</v>
      </c>
      <c r="D17" s="30" t="s">
        <v>154</v>
      </c>
      <c r="E17" s="30" t="s">
        <v>32</v>
      </c>
      <c r="F17" s="34">
        <v>1</v>
      </c>
      <c r="G17" s="31">
        <v>2445.64</v>
      </c>
      <c r="H17" s="32"/>
      <c r="I17" s="32">
        <f t="shared" si="0"/>
        <v>2445.64</v>
      </c>
      <c r="J17" s="97">
        <v>45419</v>
      </c>
    </row>
    <row r="18" spans="1:10" ht="24" x14ac:dyDescent="0.2">
      <c r="A18" s="28">
        <v>45448</v>
      </c>
      <c r="B18" s="29" t="s">
        <v>29</v>
      </c>
      <c r="C18" s="29" t="s">
        <v>30</v>
      </c>
      <c r="D18" s="30" t="s">
        <v>155</v>
      </c>
      <c r="E18" s="30" t="s">
        <v>32</v>
      </c>
      <c r="F18" s="34">
        <v>1</v>
      </c>
      <c r="G18" s="31">
        <v>396.66</v>
      </c>
      <c r="H18" s="32"/>
      <c r="I18" s="32">
        <f t="shared" si="0"/>
        <v>396.66</v>
      </c>
      <c r="J18" s="97">
        <v>45419</v>
      </c>
    </row>
    <row r="19" spans="1:10" ht="24" x14ac:dyDescent="0.2">
      <c r="A19" s="28">
        <v>45448</v>
      </c>
      <c r="B19" s="29" t="s">
        <v>29</v>
      </c>
      <c r="C19" s="29" t="s">
        <v>30</v>
      </c>
      <c r="D19" s="30" t="s">
        <v>156</v>
      </c>
      <c r="E19" s="30" t="s">
        <v>32</v>
      </c>
      <c r="F19" s="34">
        <v>1</v>
      </c>
      <c r="G19" s="31">
        <v>1443.63</v>
      </c>
      <c r="H19" s="32"/>
      <c r="I19" s="32">
        <f t="shared" si="0"/>
        <v>1443.63</v>
      </c>
      <c r="J19" s="97">
        <v>45453</v>
      </c>
    </row>
    <row r="20" spans="1:10" ht="24" x14ac:dyDescent="0.2">
      <c r="A20" s="28">
        <v>45448</v>
      </c>
      <c r="B20" s="29" t="s">
        <v>29</v>
      </c>
      <c r="C20" s="29" t="s">
        <v>30</v>
      </c>
      <c r="D20" s="30" t="s">
        <v>157</v>
      </c>
      <c r="E20" s="30" t="s">
        <v>32</v>
      </c>
      <c r="F20" s="34">
        <v>1</v>
      </c>
      <c r="G20" s="31">
        <v>1476.33</v>
      </c>
      <c r="H20" s="32"/>
      <c r="I20" s="32">
        <f t="shared" si="0"/>
        <v>1476.33</v>
      </c>
      <c r="J20" s="97">
        <v>45453</v>
      </c>
    </row>
    <row r="21" spans="1:10" x14ac:dyDescent="0.2">
      <c r="A21" s="28">
        <v>45448</v>
      </c>
      <c r="B21" s="35">
        <v>45383</v>
      </c>
      <c r="C21" s="29" t="s">
        <v>36</v>
      </c>
      <c r="D21" s="30" t="s">
        <v>37</v>
      </c>
      <c r="E21" s="30" t="s">
        <v>38</v>
      </c>
      <c r="F21" s="30">
        <v>8</v>
      </c>
      <c r="G21" s="31">
        <v>1025</v>
      </c>
      <c r="H21" s="31"/>
      <c r="I21" s="32">
        <f t="shared" si="0"/>
        <v>1025</v>
      </c>
      <c r="J21" s="97">
        <v>45463</v>
      </c>
    </row>
    <row r="22" spans="1:10" ht="24" x14ac:dyDescent="0.2">
      <c r="A22" s="28">
        <v>45448</v>
      </c>
      <c r="B22" s="35">
        <v>45383</v>
      </c>
      <c r="C22" s="35" t="s">
        <v>39</v>
      </c>
      <c r="D22" s="30" t="s">
        <v>40</v>
      </c>
      <c r="E22" s="30" t="s">
        <v>32</v>
      </c>
      <c r="F22" s="30">
        <v>9</v>
      </c>
      <c r="G22" s="31">
        <v>2215</v>
      </c>
      <c r="H22" s="31">
        <v>34227.230000000003</v>
      </c>
      <c r="I22" s="32">
        <f t="shared" si="0"/>
        <v>36442.230000000003</v>
      </c>
      <c r="J22" s="97">
        <v>45463</v>
      </c>
    </row>
    <row r="23" spans="1:10" ht="24" x14ac:dyDescent="0.2">
      <c r="A23" s="28">
        <v>45433</v>
      </c>
      <c r="B23" s="29">
        <v>445447</v>
      </c>
      <c r="C23" s="35" t="s">
        <v>57</v>
      </c>
      <c r="D23" s="30" t="s">
        <v>158</v>
      </c>
      <c r="E23" s="30" t="s">
        <v>159</v>
      </c>
      <c r="F23" s="30">
        <v>7</v>
      </c>
      <c r="G23" s="31">
        <v>1991.6</v>
      </c>
      <c r="H23" s="31"/>
      <c r="I23" s="32">
        <f t="shared" si="0"/>
        <v>1991.6</v>
      </c>
      <c r="J23" s="97">
        <v>45434</v>
      </c>
    </row>
    <row r="24" spans="1:10" x14ac:dyDescent="0.2">
      <c r="A24" s="28">
        <v>45435</v>
      </c>
      <c r="B24" s="36" t="s">
        <v>160</v>
      </c>
      <c r="C24" s="35" t="s">
        <v>57</v>
      </c>
      <c r="D24" s="30" t="s">
        <v>161</v>
      </c>
      <c r="E24" s="30" t="s">
        <v>44</v>
      </c>
      <c r="F24" s="30">
        <v>3</v>
      </c>
      <c r="G24" s="31">
        <v>175.5</v>
      </c>
      <c r="H24" s="31"/>
      <c r="I24" s="32">
        <f t="shared" si="0"/>
        <v>175.5</v>
      </c>
      <c r="J24" s="97">
        <v>45434</v>
      </c>
    </row>
    <row r="25" spans="1:10" x14ac:dyDescent="0.2">
      <c r="A25" s="28">
        <v>45414</v>
      </c>
      <c r="B25" s="36" t="s">
        <v>162</v>
      </c>
      <c r="C25" s="35" t="s">
        <v>136</v>
      </c>
      <c r="D25" s="30" t="s">
        <v>163</v>
      </c>
      <c r="E25" s="30" t="s">
        <v>44</v>
      </c>
      <c r="F25" s="30">
        <v>3</v>
      </c>
      <c r="G25" s="31">
        <v>343</v>
      </c>
      <c r="H25" s="31"/>
      <c r="I25" s="32">
        <f t="shared" si="0"/>
        <v>343</v>
      </c>
      <c r="J25" s="97">
        <v>45415</v>
      </c>
    </row>
    <row r="26" spans="1:10" ht="24" x14ac:dyDescent="0.2">
      <c r="A26" s="37">
        <v>45428</v>
      </c>
      <c r="B26" s="38" t="s">
        <v>164</v>
      </c>
      <c r="C26" s="39" t="s">
        <v>46</v>
      </c>
      <c r="D26" s="40" t="s">
        <v>53</v>
      </c>
      <c r="E26" s="40" t="s">
        <v>48</v>
      </c>
      <c r="F26" s="40">
        <v>5</v>
      </c>
      <c r="G26" s="41">
        <v>3000</v>
      </c>
      <c r="H26" s="41"/>
      <c r="I26" s="32">
        <f t="shared" si="0"/>
        <v>3000</v>
      </c>
      <c r="J26" s="97">
        <v>45432</v>
      </c>
    </row>
    <row r="27" spans="1:10" ht="24" x14ac:dyDescent="0.2">
      <c r="A27" s="37">
        <v>45418</v>
      </c>
      <c r="B27" s="38" t="s">
        <v>165</v>
      </c>
      <c r="C27" s="39" t="s">
        <v>57</v>
      </c>
      <c r="D27" s="40" t="s">
        <v>125</v>
      </c>
      <c r="E27" s="40" t="s">
        <v>59</v>
      </c>
      <c r="F27" s="40">
        <v>4</v>
      </c>
      <c r="G27" s="41">
        <v>539.35</v>
      </c>
      <c r="H27" s="41"/>
      <c r="I27" s="32">
        <f t="shared" si="0"/>
        <v>539.35</v>
      </c>
      <c r="J27" s="97">
        <v>45418</v>
      </c>
    </row>
    <row r="28" spans="1:10" x14ac:dyDescent="0.2">
      <c r="A28" s="37">
        <v>45423</v>
      </c>
      <c r="B28" s="38" t="s">
        <v>166</v>
      </c>
      <c r="C28" s="39" t="s">
        <v>136</v>
      </c>
      <c r="D28" s="40" t="s">
        <v>167</v>
      </c>
      <c r="E28" s="40" t="s">
        <v>51</v>
      </c>
      <c r="F28" s="40">
        <v>6</v>
      </c>
      <c r="G28" s="41">
        <v>77.3</v>
      </c>
      <c r="H28" s="41"/>
      <c r="I28" s="32">
        <f t="shared" si="0"/>
        <v>77.3</v>
      </c>
    </row>
    <row r="29" spans="1:10" x14ac:dyDescent="0.2">
      <c r="A29" s="37">
        <v>45427</v>
      </c>
      <c r="B29" s="38" t="s">
        <v>168</v>
      </c>
      <c r="C29" s="39" t="s">
        <v>136</v>
      </c>
      <c r="D29" s="40" t="s">
        <v>169</v>
      </c>
      <c r="E29" s="40" t="s">
        <v>51</v>
      </c>
      <c r="F29" s="40">
        <v>6</v>
      </c>
      <c r="G29" s="41">
        <v>211.75</v>
      </c>
      <c r="H29" s="41"/>
      <c r="I29" s="32">
        <f t="shared" si="0"/>
        <v>211.75</v>
      </c>
    </row>
    <row r="30" spans="1:10" x14ac:dyDescent="0.2">
      <c r="A30" s="37">
        <v>45422</v>
      </c>
      <c r="B30" s="38" t="s">
        <v>170</v>
      </c>
      <c r="C30" s="39" t="s">
        <v>136</v>
      </c>
      <c r="D30" s="40" t="s">
        <v>169</v>
      </c>
      <c r="E30" s="40" t="s">
        <v>51</v>
      </c>
      <c r="F30" s="40">
        <v>6</v>
      </c>
      <c r="G30" s="41">
        <v>153.9</v>
      </c>
      <c r="H30" s="41"/>
      <c r="I30" s="32">
        <f t="shared" si="0"/>
        <v>153.9</v>
      </c>
    </row>
    <row r="31" spans="1:10" x14ac:dyDescent="0.2">
      <c r="A31" s="37">
        <v>45434</v>
      </c>
      <c r="B31" s="38" t="s">
        <v>171</v>
      </c>
      <c r="C31" s="39" t="s">
        <v>57</v>
      </c>
      <c r="D31" s="40" t="s">
        <v>127</v>
      </c>
      <c r="E31" s="40" t="s">
        <v>64</v>
      </c>
      <c r="F31" s="40">
        <v>2</v>
      </c>
      <c r="G31" s="41">
        <v>115.32</v>
      </c>
      <c r="H31" s="41"/>
      <c r="I31" s="32">
        <f t="shared" si="0"/>
        <v>115.32</v>
      </c>
      <c r="J31" s="97">
        <v>45407</v>
      </c>
    </row>
    <row r="32" spans="1:10" x14ac:dyDescent="0.2">
      <c r="A32" s="37">
        <v>45414</v>
      </c>
      <c r="B32" s="38" t="s">
        <v>172</v>
      </c>
      <c r="C32" s="39" t="s">
        <v>57</v>
      </c>
      <c r="D32" s="40" t="s">
        <v>63</v>
      </c>
      <c r="E32" s="40" t="s">
        <v>64</v>
      </c>
      <c r="F32" s="40">
        <v>2</v>
      </c>
      <c r="G32" s="41">
        <v>1831.68</v>
      </c>
      <c r="H32" s="41"/>
      <c r="I32" s="32">
        <f t="shared" si="0"/>
        <v>1831.68</v>
      </c>
      <c r="J32" s="97">
        <v>45418</v>
      </c>
    </row>
    <row r="33" spans="1:9" x14ac:dyDescent="0.2">
      <c r="A33" s="42"/>
      <c r="B33" s="43"/>
      <c r="C33" s="44"/>
      <c r="D33" s="44"/>
      <c r="E33" s="44"/>
      <c r="F33" s="45"/>
      <c r="G33" s="45">
        <f>SUM(G15:G32)</f>
        <v>21293.429999999997</v>
      </c>
      <c r="H33" s="45">
        <f>SUM(H15:H32)</f>
        <v>34227.230000000003</v>
      </c>
      <c r="I33" s="45">
        <f>SUM(I15:I32)</f>
        <v>55520.66</v>
      </c>
    </row>
    <row r="34" spans="1:9" x14ac:dyDescent="0.2">
      <c r="A34" s="47"/>
      <c r="B34" s="48"/>
      <c r="C34" s="49"/>
      <c r="D34" s="49"/>
      <c r="E34" s="49"/>
      <c r="F34" s="50"/>
      <c r="G34" s="50"/>
      <c r="H34" s="50"/>
      <c r="I34" s="50"/>
    </row>
    <row r="35" spans="1:9" x14ac:dyDescent="0.2">
      <c r="A35" s="51" t="s">
        <v>67</v>
      </c>
      <c r="B35" s="52"/>
      <c r="C35" s="52"/>
      <c r="D35" s="52"/>
      <c r="E35" s="52"/>
      <c r="F35" s="52"/>
      <c r="G35" s="52"/>
      <c r="H35" s="52"/>
      <c r="I35" s="53"/>
    </row>
    <row r="36" spans="1:9" x14ac:dyDescent="0.2">
      <c r="A36" s="54"/>
      <c r="B36" s="55"/>
      <c r="C36" s="55"/>
      <c r="D36" s="55"/>
      <c r="E36" s="55"/>
      <c r="F36" s="55"/>
      <c r="G36" s="56" t="s">
        <v>68</v>
      </c>
      <c r="H36" s="56" t="s">
        <v>27</v>
      </c>
      <c r="I36" s="56" t="s">
        <v>28</v>
      </c>
    </row>
    <row r="37" spans="1:9" x14ac:dyDescent="0.2">
      <c r="A37" s="57" t="s">
        <v>69</v>
      </c>
      <c r="B37" s="58"/>
      <c r="C37" s="58"/>
      <c r="D37" s="58"/>
      <c r="E37" s="59"/>
      <c r="F37" s="60">
        <v>1</v>
      </c>
      <c r="G37" s="61">
        <f t="shared" ref="G37:G45" ca="1" si="1">SUMIF($F$15:$G$32,F37,$G$15:$G$32)</f>
        <v>9614.0299999999988</v>
      </c>
      <c r="H37" s="61">
        <f t="shared" ref="H37:H45" ca="1" si="2">SUMIF($F$15:$H$32,F37,$H$15:$H$32)</f>
        <v>0</v>
      </c>
      <c r="I37" s="62">
        <f ca="1">G37+H37</f>
        <v>9614.0299999999988</v>
      </c>
    </row>
    <row r="38" spans="1:9" x14ac:dyDescent="0.2">
      <c r="A38" s="63" t="s">
        <v>70</v>
      </c>
      <c r="B38" s="64"/>
      <c r="C38" s="64"/>
      <c r="D38" s="64"/>
      <c r="E38" s="64"/>
      <c r="F38" s="65">
        <v>2</v>
      </c>
      <c r="G38" s="61">
        <f t="shared" ca="1" si="1"/>
        <v>1947</v>
      </c>
      <c r="H38" s="61">
        <f t="shared" ca="1" si="2"/>
        <v>0</v>
      </c>
      <c r="I38" s="62">
        <f t="shared" ref="I38:I43" ca="1" si="3">SUM(G38:H38)</f>
        <v>1947</v>
      </c>
    </row>
    <row r="39" spans="1:9" x14ac:dyDescent="0.2">
      <c r="A39" s="57" t="s">
        <v>71</v>
      </c>
      <c r="B39" s="58"/>
      <c r="C39" s="58"/>
      <c r="D39" s="58"/>
      <c r="E39" s="59"/>
      <c r="F39" s="60">
        <v>3</v>
      </c>
      <c r="G39" s="61">
        <f t="shared" ca="1" si="1"/>
        <v>518.5</v>
      </c>
      <c r="H39" s="61">
        <f t="shared" ca="1" si="2"/>
        <v>0</v>
      </c>
      <c r="I39" s="62">
        <f t="shared" ca="1" si="3"/>
        <v>518.5</v>
      </c>
    </row>
    <row r="40" spans="1:9" x14ac:dyDescent="0.2">
      <c r="A40" s="57" t="s">
        <v>72</v>
      </c>
      <c r="B40" s="58"/>
      <c r="C40" s="58"/>
      <c r="D40" s="58"/>
      <c r="E40" s="66"/>
      <c r="F40" s="67">
        <v>4</v>
      </c>
      <c r="G40" s="61">
        <f t="shared" ca="1" si="1"/>
        <v>539.35</v>
      </c>
      <c r="H40" s="61">
        <f t="shared" ca="1" si="2"/>
        <v>0</v>
      </c>
      <c r="I40" s="62">
        <f t="shared" ca="1" si="3"/>
        <v>539.35</v>
      </c>
    </row>
    <row r="41" spans="1:9" x14ac:dyDescent="0.2">
      <c r="A41" s="57" t="s">
        <v>73</v>
      </c>
      <c r="B41" s="58"/>
      <c r="C41" s="58"/>
      <c r="D41" s="58"/>
      <c r="E41" s="66"/>
      <c r="F41" s="67">
        <v>5</v>
      </c>
      <c r="G41" s="61">
        <f t="shared" ca="1" si="1"/>
        <v>3000</v>
      </c>
      <c r="H41" s="61">
        <f t="shared" ca="1" si="2"/>
        <v>0</v>
      </c>
      <c r="I41" s="62">
        <f t="shared" ca="1" si="3"/>
        <v>3000</v>
      </c>
    </row>
    <row r="42" spans="1:9" x14ac:dyDescent="0.2">
      <c r="A42" s="57" t="s">
        <v>74</v>
      </c>
      <c r="B42" s="58"/>
      <c r="C42" s="58"/>
      <c r="D42" s="58"/>
      <c r="E42" s="66"/>
      <c r="F42" s="67">
        <v>6</v>
      </c>
      <c r="G42" s="61">
        <f t="shared" ca="1" si="1"/>
        <v>442.95000000000005</v>
      </c>
      <c r="H42" s="61">
        <f t="shared" ca="1" si="2"/>
        <v>0</v>
      </c>
      <c r="I42" s="62">
        <f ca="1">SUM(G42:H42)</f>
        <v>442.95000000000005</v>
      </c>
    </row>
    <row r="43" spans="1:9" x14ac:dyDescent="0.2">
      <c r="A43" s="57" t="s">
        <v>75</v>
      </c>
      <c r="B43" s="58"/>
      <c r="C43" s="58"/>
      <c r="D43" s="58"/>
      <c r="E43" s="68"/>
      <c r="F43" s="69">
        <v>7</v>
      </c>
      <c r="G43" s="61">
        <f t="shared" ca="1" si="1"/>
        <v>1991.6</v>
      </c>
      <c r="H43" s="61">
        <f t="shared" ca="1" si="2"/>
        <v>0</v>
      </c>
      <c r="I43" s="62">
        <f t="shared" ca="1" si="3"/>
        <v>1991.6</v>
      </c>
    </row>
    <row r="44" spans="1:9" x14ac:dyDescent="0.2">
      <c r="A44" s="57" t="s">
        <v>76</v>
      </c>
      <c r="B44" s="58"/>
      <c r="C44" s="58"/>
      <c r="D44" s="58"/>
      <c r="E44" s="68"/>
      <c r="F44" s="69">
        <v>8</v>
      </c>
      <c r="G44" s="61">
        <f t="shared" ca="1" si="1"/>
        <v>1025</v>
      </c>
      <c r="H44" s="61">
        <f t="shared" ca="1" si="2"/>
        <v>0</v>
      </c>
      <c r="I44" s="62">
        <v>1025</v>
      </c>
    </row>
    <row r="45" spans="1:9" x14ac:dyDescent="0.2">
      <c r="A45" s="57" t="s">
        <v>77</v>
      </c>
      <c r="B45" s="58"/>
      <c r="C45" s="58"/>
      <c r="D45" s="58"/>
      <c r="E45" s="68"/>
      <c r="F45" s="69">
        <v>9</v>
      </c>
      <c r="G45" s="61">
        <f t="shared" ca="1" si="1"/>
        <v>2215</v>
      </c>
      <c r="H45" s="61">
        <f t="shared" ca="1" si="2"/>
        <v>34227.230000000003</v>
      </c>
      <c r="I45" s="62">
        <f ca="1">SUM(G45:H45)</f>
        <v>36442.230000000003</v>
      </c>
    </row>
    <row r="46" spans="1:9" x14ac:dyDescent="0.2">
      <c r="A46" s="70" t="s">
        <v>78</v>
      </c>
      <c r="B46" s="71"/>
      <c r="C46" s="71"/>
      <c r="D46" s="71"/>
      <c r="E46" s="72"/>
      <c r="F46" s="72"/>
      <c r="G46" s="62">
        <f ca="1">SUM(G37:G45)</f>
        <v>21293.43</v>
      </c>
      <c r="H46" s="73">
        <f ca="1">SUM(H37:H45)</f>
        <v>34227.230000000003</v>
      </c>
      <c r="I46" s="62">
        <f ca="1">SUM(I37:I45)</f>
        <v>55520.66</v>
      </c>
    </row>
    <row r="47" spans="1:9" x14ac:dyDescent="0.2">
      <c r="A47" s="74"/>
      <c r="B47" s="75"/>
      <c r="C47" s="75"/>
      <c r="D47" s="75"/>
      <c r="E47" s="76"/>
      <c r="F47" s="76"/>
      <c r="G47" s="77"/>
      <c r="H47" s="78"/>
      <c r="I47" s="77"/>
    </row>
    <row r="48" spans="1:9" x14ac:dyDescent="0.2">
      <c r="A48" s="57" t="s">
        <v>69</v>
      </c>
      <c r="B48" s="58"/>
      <c r="C48" s="58"/>
      <c r="D48" s="58"/>
      <c r="E48" s="59"/>
      <c r="F48" s="79"/>
      <c r="G48" s="61">
        <v>12300</v>
      </c>
      <c r="H48" s="61">
        <v>0</v>
      </c>
      <c r="I48" s="62">
        <f>G48+H48</f>
        <v>12300</v>
      </c>
    </row>
    <row r="49" spans="1:9" x14ac:dyDescent="0.2">
      <c r="A49" s="81" t="s">
        <v>70</v>
      </c>
      <c r="B49" s="82"/>
      <c r="C49" s="82"/>
      <c r="D49" s="82"/>
      <c r="E49" s="82"/>
      <c r="F49" s="82"/>
      <c r="G49" s="61">
        <v>1945</v>
      </c>
      <c r="H49" s="61">
        <v>0</v>
      </c>
      <c r="I49" s="62">
        <f>G49+H49</f>
        <v>1945</v>
      </c>
    </row>
    <row r="50" spans="1:9" x14ac:dyDescent="0.2">
      <c r="A50" s="57" t="s">
        <v>71</v>
      </c>
      <c r="B50" s="58"/>
      <c r="C50" s="58"/>
      <c r="D50" s="58"/>
      <c r="E50" s="59"/>
      <c r="F50" s="79"/>
      <c r="G50" s="61">
        <v>1000</v>
      </c>
      <c r="H50" s="61">
        <v>0</v>
      </c>
      <c r="I50" s="62">
        <f>G50+H50</f>
        <v>1000</v>
      </c>
    </row>
    <row r="51" spans="1:9" x14ac:dyDescent="0.2">
      <c r="A51" s="57" t="s">
        <v>72</v>
      </c>
      <c r="B51" s="58"/>
      <c r="C51" s="58"/>
      <c r="D51" s="58"/>
      <c r="E51" s="66"/>
      <c r="F51" s="83"/>
      <c r="G51" s="61">
        <v>500</v>
      </c>
      <c r="H51" s="61">
        <v>0</v>
      </c>
      <c r="I51" s="62">
        <v>500</v>
      </c>
    </row>
    <row r="52" spans="1:9" x14ac:dyDescent="0.2">
      <c r="A52" s="57" t="s">
        <v>73</v>
      </c>
      <c r="B52" s="58"/>
      <c r="C52" s="58"/>
      <c r="D52" s="58"/>
      <c r="E52" s="66"/>
      <c r="F52" s="83"/>
      <c r="G52" s="61">
        <v>3000</v>
      </c>
      <c r="H52" s="61">
        <v>0</v>
      </c>
      <c r="I52" s="62">
        <v>2370</v>
      </c>
    </row>
    <row r="53" spans="1:9" x14ac:dyDescent="0.2">
      <c r="A53" s="57" t="s">
        <v>74</v>
      </c>
      <c r="B53" s="58"/>
      <c r="C53" s="58"/>
      <c r="D53" s="58"/>
      <c r="E53" s="66"/>
      <c r="F53" s="83"/>
      <c r="G53" s="61">
        <v>360</v>
      </c>
      <c r="H53" s="61">
        <v>0</v>
      </c>
      <c r="I53" s="62">
        <v>800</v>
      </c>
    </row>
    <row r="54" spans="1:9" x14ac:dyDescent="0.2">
      <c r="A54" s="57" t="s">
        <v>75</v>
      </c>
      <c r="B54" s="58"/>
      <c r="C54" s="58"/>
      <c r="D54" s="58"/>
      <c r="E54" s="66"/>
      <c r="F54" s="83"/>
      <c r="G54" s="61">
        <v>600</v>
      </c>
      <c r="H54" s="61">
        <v>0</v>
      </c>
      <c r="I54" s="62">
        <v>100</v>
      </c>
    </row>
    <row r="55" spans="1:9" x14ac:dyDescent="0.2">
      <c r="A55" s="57" t="s">
        <v>76</v>
      </c>
      <c r="B55" s="58"/>
      <c r="C55" s="58"/>
      <c r="D55" s="58"/>
      <c r="E55" s="66"/>
      <c r="F55" s="83"/>
      <c r="G55" s="61">
        <v>1025</v>
      </c>
      <c r="H55" s="61">
        <v>0</v>
      </c>
      <c r="I55" s="62">
        <v>1080</v>
      </c>
    </row>
    <row r="56" spans="1:9" x14ac:dyDescent="0.2">
      <c r="A56" s="57" t="s">
        <v>77</v>
      </c>
      <c r="B56" s="58"/>
      <c r="C56" s="58"/>
      <c r="D56" s="58"/>
      <c r="E56" s="66"/>
      <c r="F56" s="83"/>
      <c r="G56" s="61">
        <v>2215</v>
      </c>
      <c r="H56" s="61">
        <v>0</v>
      </c>
      <c r="I56" s="62">
        <f>G56</f>
        <v>2215</v>
      </c>
    </row>
    <row r="57" spans="1:9" x14ac:dyDescent="0.2">
      <c r="A57" s="84" t="s">
        <v>78</v>
      </c>
      <c r="B57" s="85"/>
      <c r="C57" s="85"/>
      <c r="D57" s="85"/>
      <c r="E57" s="86"/>
      <c r="F57" s="86"/>
      <c r="G57" s="62">
        <f>SUM(G48:G56)</f>
        <v>22945</v>
      </c>
      <c r="H57" s="73">
        <f>SUM(H48:H56)</f>
        <v>0</v>
      </c>
      <c r="I57" s="62">
        <f>SUM(I48:I55)</f>
        <v>20095</v>
      </c>
    </row>
    <row r="58" spans="1:9" x14ac:dyDescent="0.2">
      <c r="A58" s="87" t="s">
        <v>173</v>
      </c>
      <c r="B58" s="88"/>
      <c r="C58" s="88"/>
      <c r="D58" s="89"/>
      <c r="E58" s="90"/>
      <c r="F58" s="90"/>
      <c r="G58" s="91"/>
      <c r="H58" s="90"/>
      <c r="I58" s="91"/>
    </row>
    <row r="59" spans="1:9" x14ac:dyDescent="0.2">
      <c r="A59" s="92" t="s">
        <v>80</v>
      </c>
      <c r="B59" s="92"/>
      <c r="C59" s="92"/>
      <c r="D59" s="92"/>
      <c r="E59" s="92"/>
      <c r="F59" s="92"/>
      <c r="G59" s="92"/>
      <c r="H59" s="92"/>
      <c r="I59" s="92"/>
    </row>
    <row r="60" spans="1:9" x14ac:dyDescent="0.2">
      <c r="A60" s="92" t="s">
        <v>81</v>
      </c>
      <c r="B60" s="92"/>
      <c r="C60" s="92"/>
      <c r="D60" s="92"/>
      <c r="E60" s="92"/>
      <c r="F60" s="92"/>
      <c r="G60" s="92"/>
      <c r="H60" s="92"/>
      <c r="I60" s="92"/>
    </row>
  </sheetData>
  <mergeCells count="24">
    <mergeCell ref="A54:D54"/>
    <mergeCell ref="A55:D55"/>
    <mergeCell ref="A56:D56"/>
    <mergeCell ref="A58:C58"/>
    <mergeCell ref="A59:I59"/>
    <mergeCell ref="A60:I60"/>
    <mergeCell ref="A48:D48"/>
    <mergeCell ref="A49:F49"/>
    <mergeCell ref="A50:D50"/>
    <mergeCell ref="A51:D51"/>
    <mergeCell ref="A52:D52"/>
    <mergeCell ref="A53:D53"/>
    <mergeCell ref="A40:D40"/>
    <mergeCell ref="A41:D41"/>
    <mergeCell ref="A42:D42"/>
    <mergeCell ref="A43:D43"/>
    <mergeCell ref="A44:D44"/>
    <mergeCell ref="A45:D45"/>
    <mergeCell ref="A1:I1"/>
    <mergeCell ref="A2:I2"/>
    <mergeCell ref="A3:I3"/>
    <mergeCell ref="A35:I35"/>
    <mergeCell ref="A37:D37"/>
    <mergeCell ref="A39:D39"/>
  </mergeCells>
  <pageMargins left="0.511811024" right="0.511811024" top="0.78740157499999996" bottom="0.78740157499999996" header="0.31496062000000002" footer="0.31496062000000002"/>
  <pageSetup paperSize="9" scale="6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85F46-F376-8D45-A7D1-49AA7E5BDC1F}">
  <sheetPr>
    <pageSetUpPr fitToPage="1"/>
  </sheetPr>
  <dimension ref="A1:J57"/>
  <sheetViews>
    <sheetView topLeftCell="A39" zoomScale="160" zoomScaleNormal="160" workbookViewId="0">
      <selection sqref="A1:O66"/>
    </sheetView>
  </sheetViews>
  <sheetFormatPr baseColWidth="10" defaultColWidth="8.83203125" defaultRowHeight="15" x14ac:dyDescent="0.2"/>
  <cols>
    <col min="4" max="4" width="31" customWidth="1"/>
    <col min="5" max="5" width="11.1640625" customWidth="1"/>
    <col min="10" max="10" width="11" bestFit="1" customWidth="1"/>
  </cols>
  <sheetData>
    <row r="1" spans="1:9" ht="16" x14ac:dyDescent="0.2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16" x14ac:dyDescent="0.2">
      <c r="A2" s="5" t="s">
        <v>174</v>
      </c>
      <c r="B2" s="6"/>
      <c r="C2" s="6"/>
      <c r="D2" s="6"/>
      <c r="E2" s="6"/>
      <c r="F2" s="6"/>
      <c r="G2" s="6"/>
      <c r="H2" s="6"/>
      <c r="I2" s="7"/>
    </row>
    <row r="3" spans="1:9" x14ac:dyDescent="0.2">
      <c r="A3" s="8" t="s">
        <v>2</v>
      </c>
      <c r="B3" s="9"/>
      <c r="C3" s="9"/>
      <c r="D3" s="9"/>
      <c r="E3" s="9"/>
      <c r="F3" s="9"/>
      <c r="G3" s="9"/>
      <c r="H3" s="9"/>
      <c r="I3" s="10"/>
    </row>
    <row r="4" spans="1:9" ht="16" x14ac:dyDescent="0.2">
      <c r="A4" s="11" t="s">
        <v>3</v>
      </c>
      <c r="B4" s="12"/>
      <c r="C4" s="13"/>
      <c r="D4" s="14" t="s">
        <v>4</v>
      </c>
      <c r="E4" s="15"/>
      <c r="F4" s="15"/>
      <c r="G4" s="15"/>
      <c r="H4" s="15"/>
      <c r="I4" s="16"/>
    </row>
    <row r="5" spans="1:9" ht="26" x14ac:dyDescent="0.2">
      <c r="A5" s="11" t="s">
        <v>5</v>
      </c>
      <c r="B5" s="12"/>
      <c r="C5" s="13"/>
      <c r="D5" s="17" t="s">
        <v>6</v>
      </c>
      <c r="E5" s="15"/>
      <c r="F5" s="15"/>
      <c r="G5" s="15"/>
      <c r="H5" s="15"/>
      <c r="I5" s="16"/>
    </row>
    <row r="6" spans="1:9" ht="16" x14ac:dyDescent="0.2">
      <c r="A6" s="18" t="s">
        <v>7</v>
      </c>
      <c r="B6" s="13"/>
      <c r="C6" s="13"/>
      <c r="E6" s="15"/>
      <c r="F6" s="15"/>
      <c r="G6" s="15"/>
      <c r="H6" s="15"/>
      <c r="I6" s="16"/>
    </row>
    <row r="7" spans="1:9" ht="16" x14ac:dyDescent="0.2">
      <c r="A7" s="18" t="s">
        <v>8</v>
      </c>
      <c r="B7" s="13"/>
      <c r="C7" s="13"/>
      <c r="D7" s="19" t="s">
        <v>9</v>
      </c>
      <c r="E7" s="15"/>
      <c r="F7" s="15"/>
      <c r="G7" s="15"/>
      <c r="H7" s="15"/>
      <c r="I7" s="16"/>
    </row>
    <row r="8" spans="1:9" ht="16" x14ac:dyDescent="0.2">
      <c r="A8" s="18"/>
      <c r="B8" s="13"/>
      <c r="C8" s="13"/>
      <c r="D8" s="19" t="s">
        <v>10</v>
      </c>
      <c r="E8" s="15"/>
      <c r="F8" s="15"/>
      <c r="G8" s="15"/>
      <c r="H8" s="15"/>
      <c r="I8" s="16"/>
    </row>
    <row r="9" spans="1:9" ht="16" x14ac:dyDescent="0.2">
      <c r="A9" s="18" t="s">
        <v>11</v>
      </c>
      <c r="B9" s="13"/>
      <c r="C9" s="13"/>
      <c r="D9" s="20">
        <v>2024</v>
      </c>
      <c r="E9" s="15"/>
      <c r="F9" s="15"/>
      <c r="G9" s="15"/>
      <c r="H9" s="15"/>
      <c r="I9" s="16"/>
    </row>
    <row r="10" spans="1:9" ht="16" x14ac:dyDescent="0.2">
      <c r="A10" s="18" t="s">
        <v>12</v>
      </c>
      <c r="B10" s="13"/>
      <c r="C10" s="13"/>
      <c r="D10" s="17" t="s">
        <v>13</v>
      </c>
      <c r="E10" s="15"/>
      <c r="F10" s="15"/>
      <c r="G10" s="15"/>
      <c r="H10" s="15"/>
      <c r="I10" s="16"/>
    </row>
    <row r="11" spans="1:9" ht="16" x14ac:dyDescent="0.2">
      <c r="A11" s="18" t="s">
        <v>14</v>
      </c>
      <c r="B11" s="13"/>
      <c r="C11" s="13"/>
      <c r="D11" s="14" t="s">
        <v>15</v>
      </c>
      <c r="E11" s="15"/>
      <c r="F11" s="15"/>
      <c r="G11" s="15"/>
      <c r="H11" s="15"/>
      <c r="I11" s="16"/>
    </row>
    <row r="12" spans="1:9" ht="16" x14ac:dyDescent="0.2">
      <c r="A12" s="18" t="s">
        <v>16</v>
      </c>
      <c r="B12" s="13"/>
      <c r="C12" s="13"/>
      <c r="D12" s="17" t="s">
        <v>17</v>
      </c>
      <c r="E12" s="15"/>
      <c r="F12" s="15"/>
      <c r="G12" s="15"/>
      <c r="H12" s="15"/>
      <c r="I12" s="16"/>
    </row>
    <row r="13" spans="1:9" ht="16" x14ac:dyDescent="0.2">
      <c r="A13" s="18" t="s">
        <v>18</v>
      </c>
      <c r="B13" s="13"/>
      <c r="C13" s="13"/>
      <c r="D13" s="21">
        <v>176500</v>
      </c>
      <c r="E13" s="20" t="s">
        <v>19</v>
      </c>
      <c r="F13" s="15"/>
      <c r="G13" s="15"/>
      <c r="H13" s="15"/>
      <c r="I13" s="16"/>
    </row>
    <row r="14" spans="1:9" ht="51" x14ac:dyDescent="0.2">
      <c r="A14" s="22" t="s">
        <v>20</v>
      </c>
      <c r="B14" s="23" t="s">
        <v>21</v>
      </c>
      <c r="C14" s="23" t="s">
        <v>22</v>
      </c>
      <c r="D14" s="24" t="s">
        <v>23</v>
      </c>
      <c r="E14" s="24" t="s">
        <v>24</v>
      </c>
      <c r="F14" s="25" t="s">
        <v>25</v>
      </c>
      <c r="G14" s="26" t="s">
        <v>26</v>
      </c>
      <c r="H14" s="25" t="s">
        <v>27</v>
      </c>
      <c r="I14" s="27" t="s">
        <v>28</v>
      </c>
    </row>
    <row r="15" spans="1:9" ht="36" x14ac:dyDescent="0.2">
      <c r="A15" s="28">
        <v>45478</v>
      </c>
      <c r="B15" s="29" t="s">
        <v>29</v>
      </c>
      <c r="C15" s="29" t="s">
        <v>30</v>
      </c>
      <c r="D15" s="30" t="s">
        <v>152</v>
      </c>
      <c r="E15" s="30" t="s">
        <v>32</v>
      </c>
      <c r="F15" s="30">
        <v>1</v>
      </c>
      <c r="G15" s="31">
        <v>2375.44</v>
      </c>
      <c r="H15" s="31"/>
      <c r="I15" s="32">
        <f>G15+H15</f>
        <v>2375.44</v>
      </c>
    </row>
    <row r="16" spans="1:9" ht="36" x14ac:dyDescent="0.2">
      <c r="A16" s="28">
        <v>45478</v>
      </c>
      <c r="B16" s="29" t="s">
        <v>29</v>
      </c>
      <c r="C16" s="29" t="s">
        <v>30</v>
      </c>
      <c r="D16" s="30" t="s">
        <v>153</v>
      </c>
      <c r="E16" s="30" t="s">
        <v>32</v>
      </c>
      <c r="F16" s="34">
        <v>1</v>
      </c>
      <c r="G16" s="31">
        <v>1480.78</v>
      </c>
      <c r="H16" s="32"/>
      <c r="I16" s="32">
        <f t="shared" ref="I16:I29" si="0">G16+H16</f>
        <v>1480.78</v>
      </c>
    </row>
    <row r="17" spans="1:10" ht="36" x14ac:dyDescent="0.2">
      <c r="A17" s="28">
        <v>45478</v>
      </c>
      <c r="B17" s="29" t="s">
        <v>29</v>
      </c>
      <c r="C17" s="29" t="s">
        <v>30</v>
      </c>
      <c r="D17" s="30" t="s">
        <v>156</v>
      </c>
      <c r="E17" s="30" t="s">
        <v>32</v>
      </c>
      <c r="F17" s="34">
        <v>1</v>
      </c>
      <c r="G17" s="31">
        <v>1480.78</v>
      </c>
      <c r="H17" s="32"/>
      <c r="I17" s="32">
        <f t="shared" si="0"/>
        <v>1480.78</v>
      </c>
    </row>
    <row r="18" spans="1:10" ht="36" x14ac:dyDescent="0.2">
      <c r="A18" s="28">
        <v>45478</v>
      </c>
      <c r="B18" s="29" t="s">
        <v>29</v>
      </c>
      <c r="C18" s="29" t="s">
        <v>30</v>
      </c>
      <c r="D18" s="30" t="s">
        <v>157</v>
      </c>
      <c r="E18" s="30" t="s">
        <v>32</v>
      </c>
      <c r="F18" s="34">
        <v>1</v>
      </c>
      <c r="G18" s="31">
        <v>1480.78</v>
      </c>
      <c r="H18" s="32"/>
      <c r="I18" s="32">
        <f t="shared" si="0"/>
        <v>1480.78</v>
      </c>
    </row>
    <row r="19" spans="1:10" x14ac:dyDescent="0.2">
      <c r="A19" s="28">
        <v>45478</v>
      </c>
      <c r="B19" s="35">
        <v>45444</v>
      </c>
      <c r="C19" s="29" t="s">
        <v>36</v>
      </c>
      <c r="D19" s="30" t="s">
        <v>37</v>
      </c>
      <c r="E19" s="30" t="s">
        <v>38</v>
      </c>
      <c r="F19" s="30">
        <v>8</v>
      </c>
      <c r="G19" s="31">
        <v>1025</v>
      </c>
      <c r="H19" s="31"/>
      <c r="I19" s="32">
        <f t="shared" si="0"/>
        <v>1025</v>
      </c>
    </row>
    <row r="20" spans="1:10" x14ac:dyDescent="0.2">
      <c r="A20" s="28">
        <v>45478</v>
      </c>
      <c r="B20" s="35">
        <v>45444</v>
      </c>
      <c r="C20" s="35" t="s">
        <v>39</v>
      </c>
      <c r="D20" s="30" t="s">
        <v>40</v>
      </c>
      <c r="E20" s="30" t="s">
        <v>32</v>
      </c>
      <c r="F20" s="30">
        <v>9</v>
      </c>
      <c r="G20" s="31">
        <v>2215</v>
      </c>
      <c r="H20" s="31"/>
      <c r="I20" s="32">
        <f t="shared" si="0"/>
        <v>2215</v>
      </c>
    </row>
    <row r="21" spans="1:10" x14ac:dyDescent="0.2">
      <c r="A21" s="28">
        <v>45469</v>
      </c>
      <c r="B21" s="36" t="s">
        <v>175</v>
      </c>
      <c r="C21" s="35" t="s">
        <v>57</v>
      </c>
      <c r="D21" s="30" t="s">
        <v>161</v>
      </c>
      <c r="E21" s="30" t="s">
        <v>44</v>
      </c>
      <c r="F21" s="30">
        <v>2</v>
      </c>
      <c r="G21" s="31">
        <v>52.3</v>
      </c>
      <c r="H21" s="31"/>
      <c r="I21" s="32">
        <f t="shared" si="0"/>
        <v>52.3</v>
      </c>
      <c r="J21" s="97">
        <v>45467</v>
      </c>
    </row>
    <row r="22" spans="1:10" x14ac:dyDescent="0.2">
      <c r="A22" s="28">
        <v>45469</v>
      </c>
      <c r="B22" s="36" t="s">
        <v>176</v>
      </c>
      <c r="C22" s="35" t="s">
        <v>57</v>
      </c>
      <c r="D22" s="30" t="s">
        <v>161</v>
      </c>
      <c r="E22" s="30" t="s">
        <v>44</v>
      </c>
      <c r="F22" s="30">
        <v>3</v>
      </c>
      <c r="G22" s="31">
        <v>72.099999999999994</v>
      </c>
      <c r="H22" s="31"/>
      <c r="I22" s="32">
        <f t="shared" si="0"/>
        <v>72.099999999999994</v>
      </c>
      <c r="J22" s="97">
        <v>45467</v>
      </c>
    </row>
    <row r="23" spans="1:10" ht="24" x14ac:dyDescent="0.2">
      <c r="A23" s="28">
        <v>45450</v>
      </c>
      <c r="B23" s="36" t="s">
        <v>177</v>
      </c>
      <c r="C23" s="35" t="s">
        <v>57</v>
      </c>
      <c r="D23" s="30" t="s">
        <v>178</v>
      </c>
      <c r="E23" s="30" t="s">
        <v>44</v>
      </c>
      <c r="F23" s="30">
        <v>3</v>
      </c>
      <c r="G23" s="31">
        <v>501.34</v>
      </c>
      <c r="H23" s="31"/>
      <c r="I23" s="32">
        <f t="shared" si="0"/>
        <v>501.34</v>
      </c>
      <c r="J23" s="97">
        <v>45453</v>
      </c>
    </row>
    <row r="24" spans="1:10" x14ac:dyDescent="0.2">
      <c r="A24" s="37">
        <v>45460</v>
      </c>
      <c r="B24" s="38" t="s">
        <v>179</v>
      </c>
      <c r="C24" s="39" t="s">
        <v>46</v>
      </c>
      <c r="D24" s="40" t="s">
        <v>53</v>
      </c>
      <c r="E24" s="40" t="s">
        <v>48</v>
      </c>
      <c r="F24" s="40">
        <v>5</v>
      </c>
      <c r="G24" s="41">
        <v>3000</v>
      </c>
      <c r="H24" s="41">
        <v>200</v>
      </c>
      <c r="I24" s="32">
        <f t="shared" si="0"/>
        <v>3200</v>
      </c>
      <c r="J24" s="97">
        <v>45462</v>
      </c>
    </row>
    <row r="25" spans="1:10" ht="24" x14ac:dyDescent="0.2">
      <c r="A25" s="37">
        <v>45467</v>
      </c>
      <c r="B25" s="38" t="s">
        <v>180</v>
      </c>
      <c r="C25" s="39" t="s">
        <v>57</v>
      </c>
      <c r="D25" s="40" t="s">
        <v>125</v>
      </c>
      <c r="E25" s="40" t="s">
        <v>59</v>
      </c>
      <c r="F25" s="40">
        <v>4</v>
      </c>
      <c r="G25" s="41">
        <v>489.07</v>
      </c>
      <c r="H25" s="41"/>
      <c r="I25" s="32">
        <f t="shared" si="0"/>
        <v>489.07</v>
      </c>
      <c r="J25" s="97">
        <v>45467</v>
      </c>
    </row>
    <row r="26" spans="1:10" ht="24" x14ac:dyDescent="0.2">
      <c r="A26" s="37">
        <v>45448</v>
      </c>
      <c r="B26" s="38" t="s">
        <v>181</v>
      </c>
      <c r="C26" s="39" t="s">
        <v>136</v>
      </c>
      <c r="D26" s="40" t="s">
        <v>169</v>
      </c>
      <c r="E26" s="40" t="s">
        <v>51</v>
      </c>
      <c r="F26" s="40">
        <v>6</v>
      </c>
      <c r="G26" s="41">
        <v>98.38</v>
      </c>
      <c r="H26" s="41"/>
      <c r="I26" s="32">
        <f t="shared" si="0"/>
        <v>98.38</v>
      </c>
      <c r="J26" s="97">
        <v>45446</v>
      </c>
    </row>
    <row r="27" spans="1:10" x14ac:dyDescent="0.2">
      <c r="A27" s="37">
        <v>45447</v>
      </c>
      <c r="B27" s="38" t="s">
        <v>182</v>
      </c>
      <c r="C27" s="39" t="s">
        <v>136</v>
      </c>
      <c r="D27" s="40" t="s">
        <v>183</v>
      </c>
      <c r="E27" s="40" t="s">
        <v>51</v>
      </c>
      <c r="F27" s="40">
        <v>6</v>
      </c>
      <c r="G27" s="41">
        <v>142.84</v>
      </c>
      <c r="H27" s="41"/>
      <c r="I27" s="32">
        <f t="shared" si="0"/>
        <v>142.84</v>
      </c>
      <c r="J27" s="97">
        <v>45446</v>
      </c>
    </row>
    <row r="28" spans="1:10" x14ac:dyDescent="0.2">
      <c r="A28" s="37">
        <v>45468</v>
      </c>
      <c r="B28" s="38" t="s">
        <v>184</v>
      </c>
      <c r="C28" s="39" t="s">
        <v>57</v>
      </c>
      <c r="D28" s="40" t="s">
        <v>185</v>
      </c>
      <c r="E28" s="40" t="s">
        <v>64</v>
      </c>
      <c r="F28" s="40">
        <v>2</v>
      </c>
      <c r="G28" s="41">
        <v>1103</v>
      </c>
      <c r="H28" s="41"/>
      <c r="I28" s="32">
        <f t="shared" si="0"/>
        <v>1103</v>
      </c>
      <c r="J28" s="97">
        <v>45469</v>
      </c>
    </row>
    <row r="29" spans="1:10" x14ac:dyDescent="0.2">
      <c r="A29" s="37">
        <v>45447</v>
      </c>
      <c r="B29" s="38" t="s">
        <v>186</v>
      </c>
      <c r="C29" s="39" t="s">
        <v>136</v>
      </c>
      <c r="D29" s="40" t="s">
        <v>187</v>
      </c>
      <c r="E29" s="40" t="s">
        <v>51</v>
      </c>
      <c r="F29" s="40">
        <v>6</v>
      </c>
      <c r="G29" s="41">
        <v>118.78</v>
      </c>
      <c r="H29" s="41"/>
      <c r="I29" s="32">
        <f t="shared" si="0"/>
        <v>118.78</v>
      </c>
      <c r="J29" s="97">
        <v>45446</v>
      </c>
    </row>
    <row r="30" spans="1:10" x14ac:dyDescent="0.2">
      <c r="A30" s="42"/>
      <c r="B30" s="43"/>
      <c r="C30" s="44"/>
      <c r="D30" s="44"/>
      <c r="E30" s="44"/>
      <c r="F30" s="45"/>
      <c r="G30" s="45">
        <f>SUM(G15:G29)</f>
        <v>15635.589999999998</v>
      </c>
      <c r="H30" s="45">
        <f>SUM(H15:H29)</f>
        <v>200</v>
      </c>
      <c r="I30" s="45">
        <f>SUM(I15:I29)</f>
        <v>15835.589999999998</v>
      </c>
    </row>
    <row r="31" spans="1:10" x14ac:dyDescent="0.2">
      <c r="A31" s="47"/>
      <c r="B31" s="48"/>
      <c r="C31" s="49"/>
      <c r="D31" s="49"/>
      <c r="E31" s="49"/>
      <c r="F31" s="50"/>
      <c r="G31" s="50"/>
      <c r="H31" s="50"/>
      <c r="I31" s="50"/>
    </row>
    <row r="32" spans="1:10" x14ac:dyDescent="0.2">
      <c r="A32" s="51" t="s">
        <v>67</v>
      </c>
      <c r="B32" s="52"/>
      <c r="C32" s="52"/>
      <c r="D32" s="52"/>
      <c r="E32" s="52"/>
      <c r="F32" s="52"/>
      <c r="G32" s="52"/>
      <c r="H32" s="52"/>
      <c r="I32" s="53"/>
    </row>
    <row r="33" spans="1:9" x14ac:dyDescent="0.2">
      <c r="A33" s="54"/>
      <c r="B33" s="55"/>
      <c r="C33" s="55"/>
      <c r="D33" s="55"/>
      <c r="E33" s="55"/>
      <c r="F33" s="55"/>
      <c r="G33" s="56" t="s">
        <v>68</v>
      </c>
      <c r="H33" s="56" t="s">
        <v>27</v>
      </c>
      <c r="I33" s="56" t="s">
        <v>28</v>
      </c>
    </row>
    <row r="34" spans="1:9" x14ac:dyDescent="0.2">
      <c r="A34" s="57" t="s">
        <v>69</v>
      </c>
      <c r="B34" s="58"/>
      <c r="C34" s="58"/>
      <c r="D34" s="58"/>
      <c r="E34" s="59"/>
      <c r="F34" s="60">
        <v>1</v>
      </c>
      <c r="G34" s="61">
        <f t="shared" ref="G34:G42" ca="1" si="1">SUMIF($F$15:$G$29,F34,$G$15:$G$29)</f>
        <v>6817.78</v>
      </c>
      <c r="H34" s="61">
        <f t="shared" ref="H34:H42" ca="1" si="2">SUMIF($F$15:$H$29,F34,$H$15:$H$29)</f>
        <v>0</v>
      </c>
      <c r="I34" s="62">
        <f ca="1">G34+H34</f>
        <v>6817.78</v>
      </c>
    </row>
    <row r="35" spans="1:9" x14ac:dyDescent="0.2">
      <c r="A35" s="63" t="s">
        <v>70</v>
      </c>
      <c r="B35" s="64"/>
      <c r="C35" s="64"/>
      <c r="D35" s="64"/>
      <c r="E35" s="64"/>
      <c r="F35" s="65">
        <v>2</v>
      </c>
      <c r="G35" s="61">
        <f t="shared" ca="1" si="1"/>
        <v>1155.3</v>
      </c>
      <c r="H35" s="61">
        <f t="shared" ca="1" si="2"/>
        <v>0</v>
      </c>
      <c r="I35" s="62">
        <f t="shared" ref="I35:I40" ca="1" si="3">SUM(G35:H35)</f>
        <v>1155.3</v>
      </c>
    </row>
    <row r="36" spans="1:9" x14ac:dyDescent="0.2">
      <c r="A36" s="57" t="s">
        <v>71</v>
      </c>
      <c r="B36" s="58"/>
      <c r="C36" s="58"/>
      <c r="D36" s="58"/>
      <c r="E36" s="59"/>
      <c r="F36" s="60">
        <v>3</v>
      </c>
      <c r="G36" s="61">
        <f t="shared" ca="1" si="1"/>
        <v>573.43999999999994</v>
      </c>
      <c r="H36" s="61">
        <f t="shared" ca="1" si="2"/>
        <v>0</v>
      </c>
      <c r="I36" s="62">
        <f t="shared" ca="1" si="3"/>
        <v>573.43999999999994</v>
      </c>
    </row>
    <row r="37" spans="1:9" x14ac:dyDescent="0.2">
      <c r="A37" s="57" t="s">
        <v>72</v>
      </c>
      <c r="B37" s="58"/>
      <c r="C37" s="58"/>
      <c r="D37" s="58"/>
      <c r="E37" s="66"/>
      <c r="F37" s="67">
        <v>4</v>
      </c>
      <c r="G37" s="61">
        <f t="shared" ca="1" si="1"/>
        <v>489.07</v>
      </c>
      <c r="H37" s="61">
        <f t="shared" ca="1" si="2"/>
        <v>0</v>
      </c>
      <c r="I37" s="62">
        <f t="shared" ca="1" si="3"/>
        <v>489.07</v>
      </c>
    </row>
    <row r="38" spans="1:9" x14ac:dyDescent="0.2">
      <c r="A38" s="57" t="s">
        <v>73</v>
      </c>
      <c r="B38" s="58"/>
      <c r="C38" s="58"/>
      <c r="D38" s="58"/>
      <c r="E38" s="66"/>
      <c r="F38" s="67">
        <v>5</v>
      </c>
      <c r="G38" s="61">
        <f t="shared" ca="1" si="1"/>
        <v>3000</v>
      </c>
      <c r="H38" s="61">
        <f t="shared" ca="1" si="2"/>
        <v>200</v>
      </c>
      <c r="I38" s="62">
        <f t="shared" ca="1" si="3"/>
        <v>3200</v>
      </c>
    </row>
    <row r="39" spans="1:9" x14ac:dyDescent="0.2">
      <c r="A39" s="57" t="s">
        <v>74</v>
      </c>
      <c r="B39" s="58"/>
      <c r="C39" s="58"/>
      <c r="D39" s="58"/>
      <c r="E39" s="66"/>
      <c r="F39" s="67">
        <v>6</v>
      </c>
      <c r="G39" s="61">
        <f t="shared" ca="1" si="1"/>
        <v>360</v>
      </c>
      <c r="H39" s="61">
        <f t="shared" ca="1" si="2"/>
        <v>0</v>
      </c>
      <c r="I39" s="62">
        <f ca="1">SUM(G39:H39)</f>
        <v>360</v>
      </c>
    </row>
    <row r="40" spans="1:9" x14ac:dyDescent="0.2">
      <c r="A40" s="57" t="s">
        <v>75</v>
      </c>
      <c r="B40" s="58"/>
      <c r="C40" s="58"/>
      <c r="D40" s="58"/>
      <c r="E40" s="68"/>
      <c r="F40" s="69">
        <v>7</v>
      </c>
      <c r="G40" s="61">
        <f t="shared" ca="1" si="1"/>
        <v>0</v>
      </c>
      <c r="H40" s="61">
        <f t="shared" ca="1" si="2"/>
        <v>0</v>
      </c>
      <c r="I40" s="62">
        <f t="shared" ca="1" si="3"/>
        <v>0</v>
      </c>
    </row>
    <row r="41" spans="1:9" x14ac:dyDescent="0.2">
      <c r="A41" s="57" t="s">
        <v>76</v>
      </c>
      <c r="B41" s="58"/>
      <c r="C41" s="58"/>
      <c r="D41" s="58"/>
      <c r="E41" s="68"/>
      <c r="F41" s="69">
        <v>8</v>
      </c>
      <c r="G41" s="61">
        <f t="shared" ca="1" si="1"/>
        <v>1025</v>
      </c>
      <c r="H41" s="61">
        <f t="shared" ca="1" si="2"/>
        <v>0</v>
      </c>
      <c r="I41" s="62">
        <v>1025</v>
      </c>
    </row>
    <row r="42" spans="1:9" x14ac:dyDescent="0.2">
      <c r="A42" s="57" t="s">
        <v>77</v>
      </c>
      <c r="B42" s="58"/>
      <c r="C42" s="58"/>
      <c r="D42" s="58"/>
      <c r="E42" s="68"/>
      <c r="F42" s="69">
        <v>9</v>
      </c>
      <c r="G42" s="61">
        <f t="shared" ca="1" si="1"/>
        <v>2215</v>
      </c>
      <c r="H42" s="61">
        <f t="shared" ca="1" si="2"/>
        <v>0</v>
      </c>
      <c r="I42" s="62">
        <f ca="1">SUM(G42:H42)</f>
        <v>2215</v>
      </c>
    </row>
    <row r="43" spans="1:9" x14ac:dyDescent="0.2">
      <c r="A43" s="70" t="s">
        <v>78</v>
      </c>
      <c r="B43" s="71"/>
      <c r="C43" s="71"/>
      <c r="D43" s="71"/>
      <c r="E43" s="72"/>
      <c r="F43" s="72"/>
      <c r="G43" s="62">
        <f ca="1">SUM(G34:G42)</f>
        <v>15635.59</v>
      </c>
      <c r="H43" s="73">
        <f ca="1">SUM(H34:H42)</f>
        <v>200</v>
      </c>
      <c r="I43" s="62">
        <f ca="1">SUM(I34:I42)</f>
        <v>15835.59</v>
      </c>
    </row>
    <row r="44" spans="1:9" x14ac:dyDescent="0.2">
      <c r="A44" s="74"/>
      <c r="B44" s="75"/>
      <c r="C44" s="75"/>
      <c r="D44" s="75"/>
      <c r="E44" s="76"/>
      <c r="F44" s="76"/>
      <c r="G44" s="77"/>
      <c r="H44" s="78"/>
      <c r="I44" s="77"/>
    </row>
    <row r="45" spans="1:9" x14ac:dyDescent="0.2">
      <c r="A45" s="57" t="s">
        <v>69</v>
      </c>
      <c r="B45" s="58"/>
      <c r="C45" s="58"/>
      <c r="D45" s="58"/>
      <c r="E45" s="59"/>
      <c r="F45" s="79"/>
      <c r="G45" s="61">
        <v>12300</v>
      </c>
      <c r="H45" s="61">
        <v>0</v>
      </c>
      <c r="I45" s="62">
        <f>G45+H45</f>
        <v>12300</v>
      </c>
    </row>
    <row r="46" spans="1:9" x14ac:dyDescent="0.2">
      <c r="A46" s="81" t="s">
        <v>70</v>
      </c>
      <c r="B46" s="82"/>
      <c r="C46" s="82"/>
      <c r="D46" s="82"/>
      <c r="E46" s="82"/>
      <c r="F46" s="82"/>
      <c r="G46" s="61">
        <v>1945</v>
      </c>
      <c r="H46" s="61">
        <v>0</v>
      </c>
      <c r="I46" s="62">
        <f>G46+H46</f>
        <v>1945</v>
      </c>
    </row>
    <row r="47" spans="1:9" x14ac:dyDescent="0.2">
      <c r="A47" s="57" t="s">
        <v>71</v>
      </c>
      <c r="B47" s="58"/>
      <c r="C47" s="58"/>
      <c r="D47" s="58"/>
      <c r="E47" s="59"/>
      <c r="F47" s="79"/>
      <c r="G47" s="61">
        <v>1000</v>
      </c>
      <c r="H47" s="61">
        <v>0</v>
      </c>
      <c r="I47" s="62">
        <f>G47+H47</f>
        <v>1000</v>
      </c>
    </row>
    <row r="48" spans="1:9" x14ac:dyDescent="0.2">
      <c r="A48" s="57" t="s">
        <v>72</v>
      </c>
      <c r="B48" s="58"/>
      <c r="C48" s="58"/>
      <c r="D48" s="58"/>
      <c r="E48" s="66"/>
      <c r="F48" s="83"/>
      <c r="G48" s="61">
        <v>500</v>
      </c>
      <c r="H48" s="61">
        <v>0</v>
      </c>
      <c r="I48" s="62">
        <v>500</v>
      </c>
    </row>
    <row r="49" spans="1:9" x14ac:dyDescent="0.2">
      <c r="A49" s="57" t="s">
        <v>73</v>
      </c>
      <c r="B49" s="58"/>
      <c r="C49" s="58"/>
      <c r="D49" s="58"/>
      <c r="E49" s="66"/>
      <c r="F49" s="83"/>
      <c r="G49" s="61">
        <v>3000</v>
      </c>
      <c r="H49" s="61">
        <v>0</v>
      </c>
      <c r="I49" s="62">
        <v>2370</v>
      </c>
    </row>
    <row r="50" spans="1:9" x14ac:dyDescent="0.2">
      <c r="A50" s="57" t="s">
        <v>74</v>
      </c>
      <c r="B50" s="58"/>
      <c r="C50" s="58"/>
      <c r="D50" s="58"/>
      <c r="E50" s="66"/>
      <c r="F50" s="83"/>
      <c r="G50" s="61">
        <v>360</v>
      </c>
      <c r="H50" s="61">
        <v>0</v>
      </c>
      <c r="I50" s="62">
        <v>800</v>
      </c>
    </row>
    <row r="51" spans="1:9" x14ac:dyDescent="0.2">
      <c r="A51" s="57" t="s">
        <v>75</v>
      </c>
      <c r="B51" s="58"/>
      <c r="C51" s="58"/>
      <c r="D51" s="58"/>
      <c r="E51" s="66"/>
      <c r="F51" s="83"/>
      <c r="G51" s="61">
        <v>600</v>
      </c>
      <c r="H51" s="61">
        <v>0</v>
      </c>
      <c r="I51" s="62">
        <v>100</v>
      </c>
    </row>
    <row r="52" spans="1:9" x14ac:dyDescent="0.2">
      <c r="A52" s="57" t="s">
        <v>76</v>
      </c>
      <c r="B52" s="58"/>
      <c r="C52" s="58"/>
      <c r="D52" s="58"/>
      <c r="E52" s="66"/>
      <c r="F52" s="83"/>
      <c r="G52" s="61">
        <v>1025</v>
      </c>
      <c r="H52" s="61">
        <v>0</v>
      </c>
      <c r="I52" s="62">
        <v>1080</v>
      </c>
    </row>
    <row r="53" spans="1:9" x14ac:dyDescent="0.2">
      <c r="A53" s="57" t="s">
        <v>77</v>
      </c>
      <c r="B53" s="58"/>
      <c r="C53" s="58"/>
      <c r="D53" s="58"/>
      <c r="E53" s="66"/>
      <c r="F53" s="83"/>
      <c r="G53" s="61">
        <v>2215</v>
      </c>
      <c r="H53" s="61">
        <v>0</v>
      </c>
      <c r="I53" s="62">
        <f>G53</f>
        <v>2215</v>
      </c>
    </row>
    <row r="54" spans="1:9" x14ac:dyDescent="0.2">
      <c r="A54" s="84" t="s">
        <v>78</v>
      </c>
      <c r="B54" s="85"/>
      <c r="C54" s="85"/>
      <c r="D54" s="85"/>
      <c r="E54" s="86"/>
      <c r="F54" s="86"/>
      <c r="G54" s="62">
        <f>SUM(G45:G53)</f>
        <v>22945</v>
      </c>
      <c r="H54" s="73">
        <f>SUM(H45:H53)</f>
        <v>0</v>
      </c>
      <c r="I54" s="62">
        <f>SUM(I45:I52)</f>
        <v>20095</v>
      </c>
    </row>
    <row r="55" spans="1:9" x14ac:dyDescent="0.2">
      <c r="A55" s="87" t="s">
        <v>188</v>
      </c>
      <c r="B55" s="88"/>
      <c r="C55" s="88"/>
      <c r="D55" s="89"/>
      <c r="E55" s="90"/>
      <c r="F55" s="90"/>
      <c r="G55" s="91"/>
      <c r="H55" s="90"/>
      <c r="I55" s="91"/>
    </row>
    <row r="56" spans="1:9" x14ac:dyDescent="0.2">
      <c r="A56" s="92" t="s">
        <v>80</v>
      </c>
      <c r="B56" s="92"/>
      <c r="C56" s="92"/>
      <c r="D56" s="92"/>
      <c r="E56" s="92"/>
      <c r="F56" s="92"/>
      <c r="G56" s="92"/>
      <c r="H56" s="92"/>
      <c r="I56" s="92"/>
    </row>
    <row r="57" spans="1:9" x14ac:dyDescent="0.2">
      <c r="A57" s="92" t="s">
        <v>81</v>
      </c>
      <c r="B57" s="92"/>
      <c r="C57" s="92"/>
      <c r="D57" s="92"/>
      <c r="E57" s="92"/>
      <c r="F57" s="92"/>
      <c r="G57" s="92"/>
      <c r="H57" s="92"/>
      <c r="I57" s="92"/>
    </row>
  </sheetData>
  <mergeCells count="24">
    <mergeCell ref="A51:D51"/>
    <mergeCell ref="A52:D52"/>
    <mergeCell ref="A53:D53"/>
    <mergeCell ref="A55:C55"/>
    <mergeCell ref="A56:I56"/>
    <mergeCell ref="A57:I57"/>
    <mergeCell ref="A45:D45"/>
    <mergeCell ref="A46:F46"/>
    <mergeCell ref="A47:D47"/>
    <mergeCell ref="A48:D48"/>
    <mergeCell ref="A49:D49"/>
    <mergeCell ref="A50:D50"/>
    <mergeCell ref="A37:D37"/>
    <mergeCell ref="A38:D38"/>
    <mergeCell ref="A39:D39"/>
    <mergeCell ref="A40:D40"/>
    <mergeCell ref="A41:D41"/>
    <mergeCell ref="A42:D42"/>
    <mergeCell ref="A1:I1"/>
    <mergeCell ref="A2:I2"/>
    <mergeCell ref="A3:I3"/>
    <mergeCell ref="A32:I32"/>
    <mergeCell ref="A34:D34"/>
    <mergeCell ref="A36:D36"/>
  </mergeCells>
  <pageMargins left="0.511811024" right="0.511811024" top="0.78740157499999996" bottom="0.78740157499999996" header="0.31496062000000002" footer="0.31496062000000002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5</vt:i4>
      </vt:variant>
    </vt:vector>
  </HeadingPairs>
  <TitlesOfParts>
    <vt:vector size="11" baseType="lpstr">
      <vt:lpstr>BRAGANÇA JANEIRO 2024</vt:lpstr>
      <vt:lpstr>BRAGANÇA FEVEREIRO 2024</vt:lpstr>
      <vt:lpstr>BRAGANÇA MARÇO 2024</vt:lpstr>
      <vt:lpstr>BRAGANÇA ABRIL 2024</vt:lpstr>
      <vt:lpstr>BRAGANÇA MAIO 2024</vt:lpstr>
      <vt:lpstr>BRAGANÇA JUNHO 2024</vt:lpstr>
      <vt:lpstr>'BRAGANÇA ABRIL 2024'!Area_de_impressao</vt:lpstr>
      <vt:lpstr>'BRAGANÇA FEVEREIRO 2024'!Area_de_impressao</vt:lpstr>
      <vt:lpstr>'BRAGANÇA JUNHO 2024'!Area_de_impressao</vt:lpstr>
      <vt:lpstr>'BRAGANÇA MAIO 2024'!Area_de_impressao</vt:lpstr>
      <vt:lpstr>'BRAGANÇA MARÇO 2024'!Area_de_impressao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2024-10-27T14:10:27Z</dcterms:created>
  <dcterms:modified xsi:type="dcterms:W3CDTF">2024-10-27T14:10:51Z</dcterms:modified>
</cp:coreProperties>
</file>